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41f5a6185ce09d/NESS/"/>
    </mc:Choice>
  </mc:AlternateContent>
  <xr:revisionPtr revIDLastSave="0" documentId="8_{95104571-5042-4B94-B056-AD80B16F621B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results'!$A$1:$D$649</definedName>
    <definedName name="_xlnm._FilterDatabase" localSheetId="3" hidden="1">'Mens results'!$A$1:$G$952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AT19" i="2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E31" i="4" s="1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<sst xmlns="http://schemas.openxmlformats.org/spreadsheetml/2006/main" count="4650" uniqueCount="1546">
  <si>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</si>
  <si>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</si>
  <si>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</si>
  <si>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</si>
  <si>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</si>
  <si>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</si>
  <si>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</si>
  <si>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</si>
  <si>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</si>
  <si>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</si>
  <si>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</si>
  <si>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</si>
  <si>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</si>
  <si>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</si>
  <si>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</si>
  <si>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</si>
  <si>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</si>
  <si>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</si>
  <si>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</si>
  <si>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</si>
  <si>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</si>
  <si>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</si>
  <si>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</si>
  <si>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</si>
  <si>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</si>
  <si>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</si>
  <si>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</si>
  <si>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</si>
  <si>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</si>
  <si>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</si>
  <si>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</si>
  <si>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</si>
  <si>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</si>
  <si>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</si>
  <si>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</si>
  <si>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</si>
  <si>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</si>
  <si>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</si>
  <si>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</si>
  <si>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</si>
  <si>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</si>
  <si>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</si>
  <si>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</si>
  <si>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</si>
  <si>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</si>
  <si>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</si>
  <si>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</si>
  <si>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</si>
  <si>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</si>
  <si>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</si>
  <si>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</si>
  <si>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</si>
  <si>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</si>
  <si>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</si>
  <si>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</si>
  <si>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</si>
  <si>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</si>
  <si>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</si>
  <si>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Mark Lawes</t>
  </si>
  <si>
    <t>Runner</t>
  </si>
  <si>
    <t>Club</t>
  </si>
  <si>
    <t>Position</t>
  </si>
  <si>
    <t>Edward Skinner</t>
  </si>
  <si>
    <t>Vicky Knight</t>
  </si>
  <si>
    <t>Stacy Hember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</si>
  <si>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</si>
  <si>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</si>
  <si>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</si>
  <si>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</si>
  <si>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</si>
  <si>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</si>
  <si>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</si>
  <si>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</si>
  <si>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</si>
  <si>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</si>
  <si>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</si>
  <si>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</si>
  <si>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</si>
  <si>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</si>
  <si>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</si>
  <si>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Roger Duffield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</si>
  <si>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</si>
  <si>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</si>
  <si>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</si>
  <si>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</si>
  <si>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</si>
  <si>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</si>
  <si>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</si>
  <si>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</si>
  <si>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</si>
  <si>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</si>
  <si>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</si>
  <si>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Lee Kerrison</t>
  </si>
  <si>
    <t>Anita Leaver</t>
  </si>
  <si>
    <t>Lorraine Baker</t>
  </si>
  <si>
    <t>CAT.</t>
  </si>
  <si>
    <t>Cat.</t>
  </si>
  <si>
    <t>Male</t>
  </si>
  <si>
    <t>Female</t>
  </si>
  <si>
    <t>Cumulative score</t>
  </si>
  <si>
    <t>Aggregate points</t>
  </si>
  <si>
    <t>League Points</t>
  </si>
  <si>
    <t>Stuart Peace</t>
  </si>
  <si>
    <t>Morven Hurding</t>
  </si>
  <si>
    <t>Alison Peace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</si>
  <si>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</si>
  <si>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</si>
  <si>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</si>
  <si>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</si>
  <si>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</si>
  <si>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</si>
  <si>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</si>
  <si>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Frances Gridley</t>
  </si>
  <si>
    <t>Julia Bawden</t>
  </si>
  <si>
    <t>Mandy Graves</t>
  </si>
  <si>
    <t>Robyn Harding</t>
  </si>
  <si>
    <t>Sharon Hardwicke</t>
  </si>
  <si>
    <t>Aaron Graves</t>
  </si>
  <si>
    <t>Chris Harding</t>
  </si>
  <si>
    <t>Nick Archer</t>
  </si>
  <si>
    <t>Scott Brenton</t>
  </si>
  <si>
    <t>V75</t>
  </si>
  <si>
    <t>Malcolm Bailey</t>
  </si>
  <si>
    <t>Iain Rhodes</t>
  </si>
  <si>
    <t>Sam Yell</t>
  </si>
  <si>
    <t>x</t>
  </si>
  <si>
    <t>Andrew Williamson</t>
  </si>
  <si>
    <t>Anthony Anderson</t>
  </si>
  <si>
    <t>Charlie McCarthy</t>
  </si>
  <si>
    <t>Christopher Payne</t>
  </si>
  <si>
    <t>Gavin Race</t>
  </si>
  <si>
    <t>Harry Young</t>
  </si>
  <si>
    <t>Ian Bolton</t>
  </si>
  <si>
    <t>Ian Cannons</t>
  </si>
  <si>
    <t>James Mann</t>
  </si>
  <si>
    <t>Jeff Higgon</t>
  </si>
  <si>
    <t>Jon Battram</t>
  </si>
  <si>
    <t>Julian Cordwell</t>
  </si>
  <si>
    <t>Karl Leach</t>
  </si>
  <si>
    <t>Kevin Fitchett</t>
  </si>
  <si>
    <t>Matt Doran</t>
  </si>
  <si>
    <t>Matthew Friend</t>
  </si>
  <si>
    <t>Paul Smith</t>
  </si>
  <si>
    <t>Phil Sanderson</t>
  </si>
  <si>
    <t>Robin Brookes</t>
  </si>
  <si>
    <t>Roly Knott</t>
  </si>
  <si>
    <t>Simon Garner</t>
  </si>
  <si>
    <t>Stephen Peck</t>
  </si>
  <si>
    <t>Stuart Raffle</t>
  </si>
  <si>
    <t>Tim Brand</t>
  </si>
  <si>
    <t>William RoxbyClarke</t>
  </si>
  <si>
    <t>Alison Evans</t>
  </si>
  <si>
    <t>Anna Anderson</t>
  </si>
  <si>
    <t>Christina Pretty</t>
  </si>
  <si>
    <t>Clare Fraserhopewell</t>
  </si>
  <si>
    <t>Elspeth Knott</t>
  </si>
  <si>
    <t>Helen Benham</t>
  </si>
  <si>
    <t>Jo Higgon</t>
  </si>
  <si>
    <t>Karen Stapleton</t>
  </si>
  <si>
    <t>Kate Hodgkiss</t>
  </si>
  <si>
    <t>Katie Holmes</t>
  </si>
  <si>
    <t>Miranda Rayner</t>
  </si>
  <si>
    <t>Nicola Challis</t>
  </si>
  <si>
    <t>Sarah RoxbyClarke</t>
  </si>
  <si>
    <t>Valentina Burley</t>
  </si>
  <si>
    <t>Zoe Orr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</si>
  <si>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</si>
  <si>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</si>
  <si>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</si>
  <si>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</si>
  <si>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Shaun Tye</t>
  </si>
  <si>
    <t>Tony Gillies</t>
  </si>
  <si>
    <t>Jean Wier</t>
  </si>
  <si>
    <t>Maggie Harvey</t>
  </si>
  <si>
    <t>Ruth Benham</t>
  </si>
  <si>
    <t>Sally Gillam</t>
  </si>
  <si>
    <t>Simon Baker</t>
  </si>
  <si>
    <t>David Ballard</t>
  </si>
  <si>
    <t>Paul Byrne</t>
  </si>
  <si>
    <t>Chris Gardiner</t>
  </si>
  <si>
    <t>Bryn Gibbons</t>
  </si>
  <si>
    <t>Paul Graves</t>
  </si>
  <si>
    <t>Ben Hall</t>
  </si>
  <si>
    <t>Len Marten</t>
  </si>
  <si>
    <t>David Watson</t>
  </si>
  <si>
    <t>Jessica Archer</t>
  </si>
  <si>
    <t>Megan Archer</t>
  </si>
  <si>
    <t>Angela Dellar</t>
  </si>
  <si>
    <t>Katrina Finch</t>
  </si>
  <si>
    <t>Emma Goodson</t>
  </si>
  <si>
    <t>Simone Hilliard</t>
  </si>
  <si>
    <t>Lorraine Mills</t>
  </si>
  <si>
    <t>Jackie Robinson</t>
  </si>
  <si>
    <t>Dave Spain</t>
  </si>
  <si>
    <t>David Hurley</t>
  </si>
  <si>
    <t>Myles Coulson</t>
  </si>
  <si>
    <t>Justin Ruggles</t>
  </si>
  <si>
    <t>Craig Vernon</t>
  </si>
  <si>
    <t>Scott Williams</t>
  </si>
  <si>
    <t>John Clarke</t>
  </si>
  <si>
    <t>Lorna Pettifer</t>
  </si>
  <si>
    <t>Sharon Skidmore</t>
  </si>
  <si>
    <t>Jayne Vernon</t>
  </si>
  <si>
    <t>Tony Adolphus</t>
  </si>
  <si>
    <t>Howard Allen</t>
  </si>
  <si>
    <t>Mark Allen</t>
  </si>
  <si>
    <t>Alex Archer</t>
  </si>
  <si>
    <t>Carl Ashton</t>
  </si>
  <si>
    <t>Mark Avery</t>
  </si>
  <si>
    <t>Terry Back</t>
  </si>
  <si>
    <t>Andrew Baldock</t>
  </si>
  <si>
    <t>Robin Belsom</t>
  </si>
  <si>
    <t>Jamie Bennett</t>
  </si>
  <si>
    <t>Carl Bergdahl</t>
  </si>
  <si>
    <t>Conner Bilner</t>
  </si>
  <si>
    <t>Christopher Bing</t>
  </si>
  <si>
    <t>Jonny Bolton</t>
  </si>
  <si>
    <t>Tim Byford</t>
  </si>
  <si>
    <t>Wilfred Campbell</t>
  </si>
  <si>
    <t>Iain Catchpool</t>
  </si>
  <si>
    <t>Marcus Catlin</t>
  </si>
  <si>
    <t>Jason Cattermole</t>
  </si>
  <si>
    <t>Duncan Chenery</t>
  </si>
  <si>
    <t>Robert Chenery</t>
  </si>
  <si>
    <t>Gi Cheung</t>
  </si>
  <si>
    <t>Nicholas Clarke</t>
  </si>
  <si>
    <t>Paul Cline</t>
  </si>
  <si>
    <t>David Coley</t>
  </si>
  <si>
    <t>Jacob Collins</t>
  </si>
  <si>
    <t>Mark Curtis</t>
  </si>
  <si>
    <t>Gavin Davies</t>
  </si>
  <si>
    <t>Phil Davies</t>
  </si>
  <si>
    <t>Alistair Dick</t>
  </si>
  <si>
    <t>Norman Fisher</t>
  </si>
  <si>
    <t>Clive Gardiner</t>
  </si>
  <si>
    <t>David Garnham</t>
  </si>
  <si>
    <t>Michael Gilbert</t>
  </si>
  <si>
    <t>Paul Gilson</t>
  </si>
  <si>
    <t>Tim Hanman</t>
  </si>
  <si>
    <t>Richard Harris</t>
  </si>
  <si>
    <t>Nigel Harrison</t>
  </si>
  <si>
    <t>Derek Hood</t>
  </si>
  <si>
    <t>Gary Ingram</t>
  </si>
  <si>
    <t>Alan Jackson</t>
  </si>
  <si>
    <t>Aldwyn Jones</t>
  </si>
  <si>
    <t>Neil King</t>
  </si>
  <si>
    <t>Mon Lee</t>
  </si>
  <si>
    <t>Sammy Li</t>
  </si>
  <si>
    <t>Timothy Long</t>
  </si>
  <si>
    <t>Dave Lumby</t>
  </si>
  <si>
    <t>Scott MacSephney</t>
  </si>
  <si>
    <t>Irvine Marr</t>
  </si>
  <si>
    <t>Gabriel Martins</t>
  </si>
  <si>
    <t>Ron McCullough</t>
  </si>
  <si>
    <t>Simon Meecham</t>
  </si>
  <si>
    <t>Tim Newton</t>
  </si>
  <si>
    <t>Ian Old</t>
  </si>
  <si>
    <t>Ricky O'Neill</t>
  </si>
  <si>
    <t>Rob Page</t>
  </si>
  <si>
    <t>Steven Parry</t>
  </si>
  <si>
    <t>Brian Rogers</t>
  </si>
  <si>
    <t>Mark Rose</t>
  </si>
  <si>
    <t>Mark Scott</t>
  </si>
  <si>
    <t>Eric Searle</t>
  </si>
  <si>
    <t>Chris Servant</t>
  </si>
  <si>
    <t>Daryl Simpson</t>
  </si>
  <si>
    <t>Peter Squirrell</t>
  </si>
  <si>
    <t>Glynn Thomas</t>
  </si>
  <si>
    <t>John Thorpe</t>
  </si>
  <si>
    <t>Keith Tilley</t>
  </si>
  <si>
    <t>James Valentine</t>
  </si>
  <si>
    <t>Adam Wade</t>
  </si>
  <si>
    <t>Paul Wain</t>
  </si>
  <si>
    <t>Keith Williams</t>
  </si>
  <si>
    <t>Alec Wright</t>
  </si>
  <si>
    <t>Sian Abbott</t>
  </si>
  <si>
    <t>Judith Adolphus</t>
  </si>
  <si>
    <t>Katie Austin</t>
  </si>
  <si>
    <t>Alison Beech</t>
  </si>
  <si>
    <t>Marion Bennett</t>
  </si>
  <si>
    <t>Molly Bergdahl</t>
  </si>
  <si>
    <t>Maria Bilner</t>
  </si>
  <si>
    <t>Sara Bird</t>
  </si>
  <si>
    <t>Rachel Brooke</t>
  </si>
  <si>
    <t>Roseanne Byford</t>
  </si>
  <si>
    <t>Sophie Coleman</t>
  </si>
  <si>
    <t>Helen Davies</t>
  </si>
  <si>
    <t>Kimberley Dye</t>
  </si>
  <si>
    <t>Michelle Gardiner</t>
  </si>
  <si>
    <t>Georgia Garvin</t>
  </si>
  <si>
    <t>Alice Goodwin</t>
  </si>
  <si>
    <t>Hayley Harper</t>
  </si>
  <si>
    <t>Julie Haselwood</t>
  </si>
  <si>
    <t>Jacqueline Henderson</t>
  </si>
  <si>
    <t>Rosie Horsfield</t>
  </si>
  <si>
    <t>Adriana Houchell</t>
  </si>
  <si>
    <t>Julia Hunter</t>
  </si>
  <si>
    <t>Kate Hutson</t>
  </si>
  <si>
    <t>Val Jennings</t>
  </si>
  <si>
    <t>Beryl Lansdown</t>
  </si>
  <si>
    <t>Gemma Moss</t>
  </si>
  <si>
    <t>Sandy Phillips</t>
  </si>
  <si>
    <t>Sharon Reeder</t>
  </si>
  <si>
    <t>Sandra Roberts</t>
  </si>
  <si>
    <t>Gillian Shemming</t>
  </si>
  <si>
    <t>Samantha Spencer</t>
  </si>
  <si>
    <t>Cheryl Thomas</t>
  </si>
  <si>
    <t>Hannah Wood</t>
  </si>
  <si>
    <t>Hilary Wood</t>
  </si>
  <si>
    <t>Jennifer Wright</t>
  </si>
  <si>
    <t>Maureen Wright</t>
  </si>
  <si>
    <t>Matt Laverack</t>
  </si>
  <si>
    <t>John Bush</t>
  </si>
  <si>
    <t>Duncan Scott</t>
  </si>
  <si>
    <t>Peter Benton</t>
  </si>
  <si>
    <t>Adam Smith</t>
  </si>
  <si>
    <t>Ben Myhill</t>
  </si>
  <si>
    <t>Helen Carey</t>
  </si>
  <si>
    <t>Fiona Gosling</t>
  </si>
  <si>
    <t>Anthea Colsell</t>
  </si>
  <si>
    <t>Sue Wright</t>
  </si>
  <si>
    <t>Justine Sheekey</t>
  </si>
  <si>
    <t>Claudia Keitch</t>
  </si>
  <si>
    <t>Leoni Harvey</t>
  </si>
  <si>
    <t>Andy Carter</t>
  </si>
  <si>
    <t>Bob Langley</t>
  </si>
  <si>
    <t>Darren Powell</t>
  </si>
  <si>
    <t>John Warne</t>
  </si>
  <si>
    <t>Mat Hutley</t>
  </si>
  <si>
    <t>Nathan Roulson</t>
  </si>
  <si>
    <t>Ross Kemble</t>
  </si>
  <si>
    <t>Sam Wolton</t>
  </si>
  <si>
    <t>Steve May</t>
  </si>
  <si>
    <t>Alex Manton</t>
  </si>
  <si>
    <t>Antony Goodall</t>
  </si>
  <si>
    <t>Chris Garey</t>
  </si>
  <si>
    <t>David Lindsay</t>
  </si>
  <si>
    <t>David Weldon</t>
  </si>
  <si>
    <t>James Sullivan</t>
  </si>
  <si>
    <t>Julian Catmull</t>
  </si>
  <si>
    <t>Luke Fitz-John</t>
  </si>
  <si>
    <t>Mark Jeffrey</t>
  </si>
  <si>
    <t>Paul Broome</t>
  </si>
  <si>
    <t>Paul Miles</t>
  </si>
  <si>
    <t>Peter Chubb</t>
  </si>
  <si>
    <t>Tim Brockington</t>
  </si>
  <si>
    <t>Elaine Tribley</t>
  </si>
  <si>
    <t>Hilda O'Kelly</t>
  </si>
  <si>
    <t>Imogen Ovenden</t>
  </si>
  <si>
    <t>Isobel Gowers</t>
  </si>
  <si>
    <t>Mamie Liu</t>
  </si>
  <si>
    <t>Polly Bridgman</t>
  </si>
  <si>
    <t>Rebecca Pittman</t>
  </si>
  <si>
    <t>Sarah Hammond</t>
  </si>
  <si>
    <t>John Scaife</t>
  </si>
  <si>
    <t>Paul Gardiner</t>
  </si>
  <si>
    <t>Steve Hunt</t>
  </si>
  <si>
    <t>Stuart Hunt</t>
  </si>
  <si>
    <t>Penny Clarke</t>
  </si>
  <si>
    <t>Charlotte Roberts</t>
  </si>
  <si>
    <t>Karen Flowers</t>
  </si>
  <si>
    <t>Anita Grainger</t>
  </si>
  <si>
    <t>Vicky Hunt</t>
  </si>
  <si>
    <t>Jenny Layley</t>
  </si>
  <si>
    <t>Lisa Leader</t>
  </si>
  <si>
    <t>Maxine Leech</t>
  </si>
  <si>
    <t>Natalie Lilley</t>
  </si>
  <si>
    <t>Amanda Martin</t>
  </si>
  <si>
    <t>Jodee Mayer</t>
  </si>
  <si>
    <t>Angela Read</t>
  </si>
  <si>
    <t>Sharon Read</t>
  </si>
  <si>
    <t>Vicki Riley</t>
  </si>
  <si>
    <t>Sasha Rush</t>
  </si>
  <si>
    <t>Dawn Shilling</t>
  </si>
  <si>
    <t>Susan Shippey</t>
  </si>
  <si>
    <t xml:space="preserve">Bethany Shippey </t>
  </si>
  <si>
    <t>Jo Smythe</t>
  </si>
  <si>
    <t>Liz Stuckey</t>
  </si>
  <si>
    <t>Kerry Townsend</t>
  </si>
  <si>
    <t>Brigid Wallen</t>
  </si>
  <si>
    <t>Terry Alabaster</t>
  </si>
  <si>
    <t>Thomas Ashley</t>
  </si>
  <si>
    <t>James Attenborough</t>
  </si>
  <si>
    <t>Mark Austin</t>
  </si>
  <si>
    <t>Peter  Banks</t>
  </si>
  <si>
    <t>James Blackshaw</t>
  </si>
  <si>
    <t>Leo Cole</t>
  </si>
  <si>
    <t>Danny Connor</t>
  </si>
  <si>
    <t>Simon Cresswell</t>
  </si>
  <si>
    <t>Owen Dare</t>
  </si>
  <si>
    <t>Scott Darney</t>
  </si>
  <si>
    <t>Sean Darney</t>
  </si>
  <si>
    <t>Paul English</t>
  </si>
  <si>
    <t>Graham Eyre</t>
  </si>
  <si>
    <t>David Grainger</t>
  </si>
  <si>
    <t>Richard Green</t>
  </si>
  <si>
    <t>Gerry Greenwold</t>
  </si>
  <si>
    <t>Daniel Griffiths</t>
  </si>
  <si>
    <t>Kevin  Harper</t>
  </si>
  <si>
    <t>Adam Hocken</t>
  </si>
  <si>
    <t>David Hunt</t>
  </si>
  <si>
    <t>David  Jobling</t>
  </si>
  <si>
    <t>Trevor  Johnson</t>
  </si>
  <si>
    <t>Matthew Jordan</t>
  </si>
  <si>
    <t>Andrew Lager</t>
  </si>
  <si>
    <t>Gavin Laws</t>
  </si>
  <si>
    <t>Jason Lilley</t>
  </si>
  <si>
    <t>Ian Lucas</t>
  </si>
  <si>
    <t>Mark Lynch</t>
  </si>
  <si>
    <t>Chris Martin</t>
  </si>
  <si>
    <t>Stuart  Mills</t>
  </si>
  <si>
    <t>Keith Mitchell</t>
  </si>
  <si>
    <t>Heydon Mizon</t>
  </si>
  <si>
    <t>James Montgomery</t>
  </si>
  <si>
    <t>Andrew Notley</t>
  </si>
  <si>
    <t>Andrew Read</t>
  </si>
  <si>
    <t>Geoffery Reddin</t>
  </si>
  <si>
    <t>Peter  Riley</t>
  </si>
  <si>
    <t>Stephen Sawyer</t>
  </si>
  <si>
    <t>Simon Scott</t>
  </si>
  <si>
    <t>Colin  Short</t>
  </si>
  <si>
    <t>Ross Silverton</t>
  </si>
  <si>
    <t>Kevin  Slattery</t>
  </si>
  <si>
    <t>Anthony Smith</t>
  </si>
  <si>
    <t>Andrew Smith</t>
  </si>
  <si>
    <t>Clive Smith</t>
  </si>
  <si>
    <t>Bill Smythe</t>
  </si>
  <si>
    <t>Giles Sowerby</t>
  </si>
  <si>
    <t>Michael John Struthers</t>
  </si>
  <si>
    <t>Alex Stuckey</t>
  </si>
  <si>
    <t>Marc Underdown</t>
  </si>
  <si>
    <t>Tony Wallen</t>
  </si>
  <si>
    <t>Damien Walsh</t>
  </si>
  <si>
    <t>Andy White</t>
  </si>
  <si>
    <t>Adrian Frost</t>
  </si>
  <si>
    <t>Alex Elliott</t>
  </si>
  <si>
    <t>Andrew Jobling</t>
  </si>
  <si>
    <t>Andrew Raynor</t>
  </si>
  <si>
    <t>Angus Holford</t>
  </si>
  <si>
    <t>Barry Frost</t>
  </si>
  <si>
    <t>Cameron Humphries</t>
  </si>
  <si>
    <t>Chris Manby</t>
  </si>
  <si>
    <t>Chris Panton</t>
  </si>
  <si>
    <t>Chris Sellens</t>
  </si>
  <si>
    <t>Chris Stevenson</t>
  </si>
  <si>
    <t>Colin Ridley</t>
  </si>
  <si>
    <t>Craig Mitchell</t>
  </si>
  <si>
    <t>Dan Widdowson</t>
  </si>
  <si>
    <t>Daniel Wilkinson</t>
  </si>
  <si>
    <t>David Hilson</t>
  </si>
  <si>
    <t>Dean Williamson</t>
  </si>
  <si>
    <t>Douglas O'Neill</t>
  </si>
  <si>
    <t>Gary Licence</t>
  </si>
  <si>
    <t>Ian Rattray</t>
  </si>
  <si>
    <t>James Plant</t>
  </si>
  <si>
    <t>James Waterson</t>
  </si>
  <si>
    <t>James Wright</t>
  </si>
  <si>
    <t>Jason Gunn</t>
  </si>
  <si>
    <t>Jay Waite</t>
  </si>
  <si>
    <t>Jerry Walder</t>
  </si>
  <si>
    <t>Jonathan Nears</t>
  </si>
  <si>
    <t>Keith Marley</t>
  </si>
  <si>
    <t>Kevin Higgins</t>
  </si>
  <si>
    <t>Kevin McAlinden</t>
  </si>
  <si>
    <t>Kieran Callaghan</t>
  </si>
  <si>
    <t>Lee Caulfield</t>
  </si>
  <si>
    <t>Lee Holohan</t>
  </si>
  <si>
    <t>Mark Howard</t>
  </si>
  <si>
    <t>Mark Wellsted</t>
  </si>
  <si>
    <t>Martin Claydon</t>
  </si>
  <si>
    <t>Michael Smith</t>
  </si>
  <si>
    <t>Michael Stych</t>
  </si>
  <si>
    <t>Nate Filer</t>
  </si>
  <si>
    <t>Patrick Marsh</t>
  </si>
  <si>
    <t>Paul Mingay</t>
  </si>
  <si>
    <t>Paul Spowage</t>
  </si>
  <si>
    <t>Peter West</t>
  </si>
  <si>
    <t>Richard Boden</t>
  </si>
  <si>
    <t>Richard Millward</t>
  </si>
  <si>
    <t>Robert Smith</t>
  </si>
  <si>
    <t>Russell Goodridge</t>
  </si>
  <si>
    <t>Simon Ford</t>
  </si>
  <si>
    <t>Simon Miller</t>
  </si>
  <si>
    <t>Tim Ballard</t>
  </si>
  <si>
    <t>Wayne Cook</t>
  </si>
  <si>
    <t>William Radley</t>
  </si>
  <si>
    <t>Abigail Morgan</t>
  </si>
  <si>
    <t>Alexandra Hennessy</t>
  </si>
  <si>
    <t>Anita Mussett</t>
  </si>
  <si>
    <t>Annette Oakman</t>
  </si>
  <si>
    <t>Ellie Cumner</t>
  </si>
  <si>
    <t>Helen Taczynski</t>
  </si>
  <si>
    <t>Kate Sandercock</t>
  </si>
  <si>
    <t>Katie Gibson</t>
  </si>
  <si>
    <t>Margaret Deasy</t>
  </si>
  <si>
    <t>Melissa Dowell</t>
  </si>
  <si>
    <t>Michelle Lock</t>
  </si>
  <si>
    <t>Natasha Rice</t>
  </si>
  <si>
    <t>Nicola Martell-Smith</t>
  </si>
  <si>
    <t>Nikki Osborne</t>
  </si>
  <si>
    <t>Sarah Stradling</t>
  </si>
  <si>
    <t>Stacey Eyers</t>
  </si>
  <si>
    <t>Susan Waller-Toyne</t>
  </si>
  <si>
    <t>Tarynn Macleod</t>
  </si>
  <si>
    <t>Tina Southgate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</si>
  <si>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</si>
  <si>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</si>
  <si>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</si>
  <si>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</si>
  <si>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</si>
  <si>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</si>
  <si>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>Adam Looker</t>
  </si>
  <si>
    <t>Andrew Gooby</t>
  </si>
  <si>
    <t>Danny Crates</t>
  </si>
  <si>
    <t>David Cahill</t>
  </si>
  <si>
    <t>Gerald Buck</t>
  </si>
  <si>
    <t>Glenn Hobbs</t>
  </si>
  <si>
    <t xml:space="preserve">John Henington </t>
  </si>
  <si>
    <t>Sam Howard</t>
  </si>
  <si>
    <t>Jo Hobbs</t>
  </si>
  <si>
    <t>Alistair Holford</t>
  </si>
  <si>
    <t>Austen Mitchell</t>
  </si>
  <si>
    <t>Bill Hayton</t>
  </si>
  <si>
    <t>Chris Regan</t>
  </si>
  <si>
    <t>Dan Macey</t>
  </si>
  <si>
    <t>Daniel Meecham</t>
  </si>
  <si>
    <t>Daniel Steptoe-Thompson</t>
  </si>
  <si>
    <t>Darrel Williams</t>
  </si>
  <si>
    <t>Dean Wicks</t>
  </si>
  <si>
    <t>Gavin Sandercock</t>
  </si>
  <si>
    <t>George Hayes</t>
  </si>
  <si>
    <t>Harry Swinbourne</t>
  </si>
  <si>
    <t>Jake Darkins</t>
  </si>
  <si>
    <t>James Morley</t>
  </si>
  <si>
    <t>John Rowland</t>
  </si>
  <si>
    <t>Jonathan West</t>
  </si>
  <si>
    <t>Kieran Williams</t>
  </si>
  <si>
    <t>Lewis Berale</t>
  </si>
  <si>
    <t>Mark Russell</t>
  </si>
  <si>
    <t>Paul Bleck</t>
  </si>
  <si>
    <t>Paul Bryan</t>
  </si>
  <si>
    <t>Paul Clark</t>
  </si>
  <si>
    <t>Paul Taylor</t>
  </si>
  <si>
    <t>Phil Wood</t>
  </si>
  <si>
    <t>Richard Bryant</t>
  </si>
  <si>
    <t>Simon Colclough</t>
  </si>
  <si>
    <t>Stuart Harris</t>
  </si>
  <si>
    <t>William Haining</t>
  </si>
  <si>
    <t>Eleanor Mayne</t>
  </si>
  <si>
    <t>Emma Burgess</t>
  </si>
  <si>
    <t>Gemma Ballard</t>
  </si>
  <si>
    <t>George Horrocks</t>
  </si>
  <si>
    <t>Heidi Hogan-Steele</t>
  </si>
  <si>
    <t>Jen Rudman</t>
  </si>
  <si>
    <t>Laura Shewbridge</t>
  </si>
  <si>
    <t>Lily Gilby</t>
  </si>
  <si>
    <t>Lydia Callan</t>
  </si>
  <si>
    <t>Mary Ann Deasy</t>
  </si>
  <si>
    <t>Milly Presland</t>
  </si>
  <si>
    <t>Rachel Chapman-Roberts</t>
  </si>
  <si>
    <t>Sian Gifford</t>
  </si>
  <si>
    <t>Tracey Smedley</t>
  </si>
  <si>
    <t>Tracy Wellsted</t>
  </si>
  <si>
    <t>Victoria Primmer</t>
  </si>
  <si>
    <t>Adam Robey</t>
  </si>
  <si>
    <t>Alan Johnson</t>
  </si>
  <si>
    <t>Danny Draper</t>
  </si>
  <si>
    <t>David Wright</t>
  </si>
  <si>
    <t>Dean Pepper</t>
  </si>
  <si>
    <t>Gerry Gladden</t>
  </si>
  <si>
    <t>Joshua Beaumont</t>
  </si>
  <si>
    <t>Martin Cotton</t>
  </si>
  <si>
    <t>Matthew Grant</t>
  </si>
  <si>
    <t>Mike Vincent</t>
  </si>
  <si>
    <t>Paul Brazier</t>
  </si>
  <si>
    <t>Paul Davison</t>
  </si>
  <si>
    <t>Paul Hollidge</t>
  </si>
  <si>
    <t>Paul Hughes</t>
  </si>
  <si>
    <t>Phil Presland</t>
  </si>
  <si>
    <t>Richard Moor</t>
  </si>
  <si>
    <t>Rob Dyer</t>
  </si>
  <si>
    <t>Robin Oakley</t>
  </si>
  <si>
    <t>Tim Clifton</t>
  </si>
  <si>
    <t>Amy Young</t>
  </si>
  <si>
    <t>Caroline Dyer</t>
  </si>
  <si>
    <t>Caroline Searle</t>
  </si>
  <si>
    <t>Claire Poole</t>
  </si>
  <si>
    <t>Debbie Smith</t>
  </si>
  <si>
    <t>Deborah Hollidge</t>
  </si>
  <si>
    <t>Donna Harris</t>
  </si>
  <si>
    <t>Helen Coe</t>
  </si>
  <si>
    <t>Hien Hoang</t>
  </si>
  <si>
    <t>Lindsey Allen</t>
  </si>
  <si>
    <t>Lisa Briggs</t>
  </si>
  <si>
    <t>Louise Balfour</t>
  </si>
  <si>
    <t>Meera Rajoo-Oakley</t>
  </si>
  <si>
    <t>Nicky Steadman</t>
  </si>
  <si>
    <t>Norma Smith</t>
  </si>
  <si>
    <t>Tricia Stacey</t>
  </si>
  <si>
    <t>Samantha Cooper</t>
  </si>
  <si>
    <t>Alan Fancy</t>
  </si>
  <si>
    <t>Chris Lloyd</t>
  </si>
  <si>
    <t>Charlotte  King</t>
  </si>
  <si>
    <t>Hannah Ervine</t>
  </si>
  <si>
    <t>Hannah Whale</t>
  </si>
  <si>
    <t xml:space="preserve">Lauren Ripton </t>
  </si>
  <si>
    <t>Mandy Humm</t>
  </si>
  <si>
    <t xml:space="preserve">Treena Carder </t>
  </si>
  <si>
    <t>Victoria  Metson</t>
  </si>
  <si>
    <t xml:space="preserve">Alan Gardner </t>
  </si>
  <si>
    <t>Chris Barker</t>
  </si>
  <si>
    <t>David Rout</t>
  </si>
  <si>
    <t>Graeme Knott</t>
  </si>
  <si>
    <t xml:space="preserve">John  Francis </t>
  </si>
  <si>
    <t xml:space="preserve">Kim Pretty </t>
  </si>
  <si>
    <t>Mark Higgs</t>
  </si>
  <si>
    <t>Michael Knowles</t>
  </si>
  <si>
    <t>Olyver Meddings</t>
  </si>
  <si>
    <t>Peter FraserHopewell</t>
  </si>
  <si>
    <t>Richard Sayer</t>
  </si>
  <si>
    <t>Richard White</t>
  </si>
  <si>
    <t>Sam GoodingMatthews</t>
  </si>
  <si>
    <t>Sam Taylor</t>
  </si>
  <si>
    <t>Sean Avenell</t>
  </si>
  <si>
    <t>Sean Smith</t>
  </si>
  <si>
    <t>Simon Day</t>
  </si>
  <si>
    <t>Tom Hancock</t>
  </si>
  <si>
    <t>Trevor Ballard</t>
  </si>
  <si>
    <t>Bethany Godfrey</t>
  </si>
  <si>
    <t>Celine Howlett</t>
  </si>
  <si>
    <t>Claire GoodingMatthews</t>
  </si>
  <si>
    <t>Gina Patrick</t>
  </si>
  <si>
    <t>Holly Gooding</t>
  </si>
  <si>
    <t>Joanne Maasz</t>
  </si>
  <si>
    <t>Jodi Thomas</t>
  </si>
  <si>
    <t>Lauren Race</t>
  </si>
  <si>
    <t>Mary Kennedy</t>
  </si>
  <si>
    <t>Sarah Cross</t>
  </si>
  <si>
    <t>Adrian Peake</t>
  </si>
  <si>
    <t>Alexander Hosking</t>
  </si>
  <si>
    <t>Andrew Hunn</t>
  </si>
  <si>
    <t>Andrew Laws</t>
  </si>
  <si>
    <t>Craig Evans</t>
  </si>
  <si>
    <t>Daniel Garner</t>
  </si>
  <si>
    <t>Ian McDermott</t>
  </si>
  <si>
    <t>Jack Noble</t>
  </si>
  <si>
    <t>Jonathan Summers</t>
  </si>
  <si>
    <t>Mark Banham</t>
  </si>
  <si>
    <t>Mark Hedges-Quinn</t>
  </si>
  <si>
    <t>Melvyn Maycock</t>
  </si>
  <si>
    <t>Nick Moon</t>
  </si>
  <si>
    <t>Paul Cooke</t>
  </si>
  <si>
    <t>Paul Goodhand</t>
  </si>
  <si>
    <t>Steve Fraser-Lim</t>
  </si>
  <si>
    <t>Steve Shaw</t>
  </si>
  <si>
    <t>Steve Taylor</t>
  </si>
  <si>
    <t>Steven Lane</t>
  </si>
  <si>
    <t>Terry Spurgeon</t>
  </si>
  <si>
    <t>Tim Parnell</t>
  </si>
  <si>
    <t>Amber Smith</t>
  </si>
  <si>
    <t>Anna Keeble</t>
  </si>
  <si>
    <t>Chelsea Beale</t>
  </si>
  <si>
    <t>Daisy Brooke</t>
  </si>
  <si>
    <t>Ella Macartney</t>
  </si>
  <si>
    <t>Fiona Smith</t>
  </si>
  <si>
    <t>Francesca Roberts</t>
  </si>
  <si>
    <t>Hayley Hiskey</t>
  </si>
  <si>
    <t>Jasmine Bilner</t>
  </si>
  <si>
    <t>Katherine Joyson</t>
  </si>
  <si>
    <t>Kathy Wilson-Brown</t>
  </si>
  <si>
    <t>Katie Peake</t>
  </si>
  <si>
    <t>Kelly Wade</t>
  </si>
  <si>
    <t>Kirsty Morgan</t>
  </si>
  <si>
    <t>Laura Roberts</t>
  </si>
  <si>
    <t>Lisa Clarke</t>
  </si>
  <si>
    <t>Lisa Loomes</t>
  </si>
  <si>
    <t>Louise Ramsay</t>
  </si>
  <si>
    <t>Luz Chavez</t>
  </si>
  <si>
    <t>Madeline Lansdown</t>
  </si>
  <si>
    <t>Michaela Ames</t>
  </si>
  <si>
    <t>Samantha Gentile</t>
  </si>
  <si>
    <t>Susan Lockhart</t>
  </si>
  <si>
    <t>Suzi Catchpool</t>
  </si>
  <si>
    <t>Val Kemp</t>
  </si>
  <si>
    <t>Adam Hunter</t>
  </si>
  <si>
    <t>Andrew Doig</t>
  </si>
  <si>
    <t>Andy Debnam</t>
  </si>
  <si>
    <t>Benjamin Leeds</t>
  </si>
  <si>
    <t>Charlie Stannett</t>
  </si>
  <si>
    <t>Darren Radford</t>
  </si>
  <si>
    <t>David Leeds</t>
  </si>
  <si>
    <t>James Goddard</t>
  </si>
  <si>
    <t>John Hood</t>
  </si>
  <si>
    <t>Kevin Bearman</t>
  </si>
  <si>
    <t>Kevin Gard</t>
  </si>
  <si>
    <t>Lee Cousins</t>
  </si>
  <si>
    <t>Nick Hammond</t>
  </si>
  <si>
    <t>Robert King</t>
  </si>
  <si>
    <t>Roy Read</t>
  </si>
  <si>
    <t>Steve Carter</t>
  </si>
  <si>
    <t>Clare Phillips</t>
  </si>
  <si>
    <t>Julia Binstead</t>
  </si>
  <si>
    <t>Murial Austin</t>
  </si>
  <si>
    <t>Natalie Roberts</t>
  </si>
  <si>
    <t>Sue Clarke</t>
  </si>
  <si>
    <t>Teresa Flannigan</t>
  </si>
  <si>
    <t>Teresa Wood</t>
  </si>
  <si>
    <t>Virginia Willis</t>
  </si>
  <si>
    <t>Wendy Smalley</t>
  </si>
  <si>
    <t>Adam Bright</t>
  </si>
  <si>
    <t>Chris Burgoyne</t>
  </si>
  <si>
    <t>Dave Walton</t>
  </si>
  <si>
    <t>David Rayner</t>
  </si>
  <si>
    <t>David Scarfe</t>
  </si>
  <si>
    <t>Dean McLeod</t>
  </si>
  <si>
    <t>Ian Cardy</t>
  </si>
  <si>
    <t>Jonathan Hughes</t>
  </si>
  <si>
    <t>Lee Martin</t>
  </si>
  <si>
    <t>Mark Moughton</t>
  </si>
  <si>
    <t>Paul Jeggo</t>
  </si>
  <si>
    <t>Robin McCoy</t>
  </si>
  <si>
    <t>Scott Dryden</t>
  </si>
  <si>
    <t>Stephen Parr</t>
  </si>
  <si>
    <t>Steve Bugden</t>
  </si>
  <si>
    <t>Tom Sheffle</t>
  </si>
  <si>
    <t>Claire  Collins</t>
  </si>
  <si>
    <t>Donna Fisher</t>
  </si>
  <si>
    <t>Jenny Barrett</t>
  </si>
  <si>
    <t>Kelly Spencer</t>
  </si>
  <si>
    <t>Nicole Frisby</t>
  </si>
  <si>
    <t>Sarah Goodwin</t>
  </si>
  <si>
    <t>Alan Hurding</t>
  </si>
  <si>
    <t>Andrew Goodson</t>
  </si>
  <si>
    <t>Ash-Lee Osborne</t>
  </si>
  <si>
    <t>Bobby Garland</t>
  </si>
  <si>
    <t>Brian Reed</t>
  </si>
  <si>
    <t>Carl Harper</t>
  </si>
  <si>
    <t>Chris Newenham</t>
  </si>
  <si>
    <t>Dave Cassin</t>
  </si>
  <si>
    <t>David (Paddy) O'Flynn</t>
  </si>
  <si>
    <t>Glen Head</t>
  </si>
  <si>
    <t>Ian Elliot</t>
  </si>
  <si>
    <t>James Slater</t>
  </si>
  <si>
    <t>Jeffrey Fairfull</t>
  </si>
  <si>
    <t>Jonathan Barter</t>
  </si>
  <si>
    <t>Nic Vincent</t>
  </si>
  <si>
    <t>Nick Copperwaite</t>
  </si>
  <si>
    <t>Oleksandr (Alex) Senko</t>
  </si>
  <si>
    <t>Paul A Gregory</t>
  </si>
  <si>
    <t>Paul Gardener</t>
  </si>
  <si>
    <t>Peter Banks</t>
  </si>
  <si>
    <t>Philip Nicholls</t>
  </si>
  <si>
    <t>Richard Garrett</t>
  </si>
  <si>
    <t>Rob Hadgraft</t>
  </si>
  <si>
    <t>Robert Bardell</t>
  </si>
  <si>
    <t>Robert Hankey</t>
  </si>
  <si>
    <t>Simon Gill</t>
  </si>
  <si>
    <t>Simon Thompson</t>
  </si>
  <si>
    <t>Steve Hart</t>
  </si>
  <si>
    <t>Steve Nicholls</t>
  </si>
  <si>
    <t>Tim Ford</t>
  </si>
  <si>
    <t>Alex Hadley</t>
  </si>
  <si>
    <t>Anna Taylor</t>
  </si>
  <si>
    <t>Ann-Marie Bearne</t>
  </si>
  <si>
    <t>Clare Howard</t>
  </si>
  <si>
    <t>Jayne Atkinson</t>
  </si>
  <si>
    <t>Jayne Stacey</t>
  </si>
  <si>
    <t>Jodie Wells</t>
  </si>
  <si>
    <t>Julie Wilson</t>
  </si>
  <si>
    <t>Kate Sutton</t>
  </si>
  <si>
    <t>Kathryn MacDonald</t>
  </si>
  <si>
    <t>Katy Denny</t>
  </si>
  <si>
    <t>Kelly Rogers</t>
  </si>
  <si>
    <t>Kerry Marsh</t>
  </si>
  <si>
    <t>Kimberley Hall</t>
  </si>
  <si>
    <t>Lena Bonvini</t>
  </si>
  <si>
    <t>Michelle Edwards</t>
  </si>
  <si>
    <t>Rowena de Belligny</t>
  </si>
  <si>
    <t>Samantha Cheung</t>
  </si>
  <si>
    <t>Sue Long</t>
  </si>
  <si>
    <t>Susan Archer</t>
  </si>
  <si>
    <t>Andy Watson</t>
  </si>
  <si>
    <t>Ben Roberts</t>
  </si>
  <si>
    <t>Christopher Pennell</t>
  </si>
  <si>
    <t>Darryl Selmes</t>
  </si>
  <si>
    <t>Dave  Andrews</t>
  </si>
  <si>
    <t>David Carey</t>
  </si>
  <si>
    <t>Dean Whittaker</t>
  </si>
  <si>
    <t>Gus Maby</t>
  </si>
  <si>
    <t>James Cooch</t>
  </si>
  <si>
    <t>Joe McEwan</t>
  </si>
  <si>
    <t>John lloyd</t>
  </si>
  <si>
    <t>Jonathan Moore</t>
  </si>
  <si>
    <t>Louis Kitchener</t>
  </si>
  <si>
    <t>Luke Tanner</t>
  </si>
  <si>
    <t>Nicholas Ruben</t>
  </si>
  <si>
    <t>Patrick Hinchliffe</t>
  </si>
  <si>
    <t>Paul Cole</t>
  </si>
  <si>
    <t>Rupert Bulgin</t>
  </si>
  <si>
    <t>Sam Hajder</t>
  </si>
  <si>
    <t>Shane Ketteridge</t>
  </si>
  <si>
    <t>Simon Parsons</t>
  </si>
  <si>
    <t>Steven Alder</t>
  </si>
  <si>
    <t>Steven Hookings</t>
  </si>
  <si>
    <t>Stewart  Waller</t>
  </si>
  <si>
    <t>Tom Warman</t>
  </si>
  <si>
    <t>Angela Wray</t>
  </si>
  <si>
    <t>Ann  Johnson</t>
  </si>
  <si>
    <t>Annalise Tye</t>
  </si>
  <si>
    <t>Celine Elson</t>
  </si>
  <si>
    <t>Clarice Sanderson</t>
  </si>
  <si>
    <t>Elizabeth Prior</t>
  </si>
  <si>
    <t>Elizabeth Woodhull</t>
  </si>
  <si>
    <t>Fiona Collins</t>
  </si>
  <si>
    <t>Hannah Watson</t>
  </si>
  <si>
    <t>Jacqueline Filby</t>
  </si>
  <si>
    <t>Leanne Andrews</t>
  </si>
  <si>
    <t>Lysia Jiggins</t>
  </si>
  <si>
    <t>Nicola Digby</t>
  </si>
  <si>
    <t>Rachel O'Leary</t>
  </si>
  <si>
    <t>Sally Hoyle</t>
  </si>
  <si>
    <t>Sarah Naughton</t>
  </si>
  <si>
    <t>Sian Tate</t>
  </si>
  <si>
    <t>Suzie Low</t>
  </si>
  <si>
    <t>Theresa Montgomery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</si>
  <si>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</si>
  <si>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</si>
  <si>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</si>
  <si>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</si>
  <si>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</si>
  <si>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</si>
  <si>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</si>
  <si>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Laura Parrish</t>
  </si>
  <si>
    <t>Dianne Beer</t>
  </si>
  <si>
    <t>Lynn Tanner</t>
  </si>
  <si>
    <t>Vicky Surtees</t>
  </si>
  <si>
    <t>Jackie Stretton</t>
  </si>
  <si>
    <t>Sarah Overington</t>
  </si>
  <si>
    <t>Karen Beazeley</t>
  </si>
  <si>
    <t>Claire Collins</t>
  </si>
  <si>
    <t>Sarah Edgar</t>
  </si>
  <si>
    <t>Clare Foreman</t>
  </si>
  <si>
    <t>Charlotte Gowers</t>
  </si>
  <si>
    <t>Deborah Hitching</t>
  </si>
  <si>
    <t>Melissa Howell</t>
  </si>
  <si>
    <t>Christopher Purse</t>
  </si>
  <si>
    <t>Vic Spain</t>
  </si>
  <si>
    <t>Andrew Thake</t>
  </si>
  <si>
    <t>Gareth Bendall</t>
  </si>
  <si>
    <t>Christopher Surfield</t>
  </si>
  <si>
    <t>Alex Benson</t>
  </si>
  <si>
    <t>Michael Thomas</t>
  </si>
  <si>
    <t>Ray  Charlton</t>
  </si>
  <si>
    <t>Theo Barrett</t>
  </si>
  <si>
    <t>Marley Barrett</t>
  </si>
  <si>
    <t>Jamie Funnell</t>
  </si>
  <si>
    <t>Simon Handley</t>
  </si>
  <si>
    <t>James Rygate</t>
  </si>
  <si>
    <t>John Scarfe</t>
  </si>
  <si>
    <t>Jack Shepherd</t>
  </si>
  <si>
    <t>Gareth Thomas</t>
  </si>
  <si>
    <t xml:space="preserve">Taliesin Stevenson </t>
  </si>
  <si>
    <t>Charlotte  Mills</t>
  </si>
  <si>
    <t xml:space="preserve">Amy Milburn </t>
  </si>
  <si>
    <t>Kate Creak</t>
  </si>
  <si>
    <t>Jacquie King</t>
  </si>
  <si>
    <t>Muriel  Lovering</t>
  </si>
  <si>
    <t>Rebecca Manby</t>
  </si>
  <si>
    <t>Heather Rose</t>
  </si>
  <si>
    <t>Roanna Vickers</t>
  </si>
  <si>
    <t>Emma Warren</t>
  </si>
  <si>
    <t>Rosie Wild</t>
  </si>
  <si>
    <t>Talia Wynter</t>
  </si>
  <si>
    <t>Chris Aylett</t>
  </si>
  <si>
    <t>Andy Begent</t>
  </si>
  <si>
    <t>Alex  Borwick</t>
  </si>
  <si>
    <t>Kim Bowling</t>
  </si>
  <si>
    <t>Angus Claxton</t>
  </si>
  <si>
    <t>Paul Clifford</t>
  </si>
  <si>
    <t>Paul Connell</t>
  </si>
  <si>
    <t>Paul Cooper</t>
  </si>
  <si>
    <t>Christopher  Edwards</t>
  </si>
  <si>
    <t>Michael Fletcher</t>
  </si>
  <si>
    <t>Luke Gay</t>
  </si>
  <si>
    <t>Oliver Gifford</t>
  </si>
  <si>
    <t>Tom Konarzewski</t>
  </si>
  <si>
    <t>Mark Lankester</t>
  </si>
  <si>
    <t>Alan Lees</t>
  </si>
  <si>
    <t xml:space="preserve">Steve Mason </t>
  </si>
  <si>
    <t>Jamie Nelson</t>
  </si>
  <si>
    <t>Joe Noack</t>
  </si>
  <si>
    <t>Wali Noori</t>
  </si>
  <si>
    <t>Joseph Patterson</t>
  </si>
  <si>
    <t>James Peters</t>
  </si>
  <si>
    <t>Chris Pugh</t>
  </si>
  <si>
    <t>Chris Randall</t>
  </si>
  <si>
    <t>Matthew Rose</t>
  </si>
  <si>
    <t>Russell  Sneezum</t>
  </si>
  <si>
    <t>Lee Spencer</t>
  </si>
  <si>
    <t>Andy Summers</t>
  </si>
  <si>
    <t>Ed Taylor</t>
  </si>
  <si>
    <t>Will Vote</t>
  </si>
  <si>
    <t>Paul Weightman</t>
  </si>
  <si>
    <t>Matthew Reynolds</t>
  </si>
  <si>
    <t>Stephen Bullen</t>
  </si>
  <si>
    <t>Ross Chadwick</t>
  </si>
  <si>
    <t>Chris Smith</t>
  </si>
  <si>
    <t>Jacob Horton</t>
  </si>
  <si>
    <t>Peter Pearce</t>
  </si>
  <si>
    <t>Laura Cook</t>
  </si>
  <si>
    <t>Eileen Shadford</t>
  </si>
  <si>
    <t>Yolande Arnold</t>
  </si>
  <si>
    <t>Ben Ryder</t>
  </si>
  <si>
    <t>Dan Roughan</t>
  </si>
  <si>
    <t>Don Wilson</t>
  </si>
  <si>
    <t>Gavin  Ripton</t>
  </si>
  <si>
    <t>James North</t>
  </si>
  <si>
    <t>Joby Humm</t>
  </si>
  <si>
    <t>Joseph  Slee</t>
  </si>
  <si>
    <t xml:space="preserve">Paul Hinsley </t>
  </si>
  <si>
    <t>Perry  James</t>
  </si>
  <si>
    <t xml:space="preserve">Phil Jeffries </t>
  </si>
  <si>
    <t>Reece Hearn</t>
  </si>
  <si>
    <t>Tom Puncher</t>
  </si>
  <si>
    <t xml:space="preserve">Wes Atkins </t>
  </si>
  <si>
    <t>Anna Bambridge</t>
  </si>
  <si>
    <t>Anoushka  Springett</t>
  </si>
  <si>
    <t>Charlii Bower</t>
  </si>
  <si>
    <t>Emma Healy</t>
  </si>
  <si>
    <t>Grace Pullinger</t>
  </si>
  <si>
    <t>Hayley Lamkin</t>
  </si>
  <si>
    <t>Jane  Roach</t>
  </si>
  <si>
    <t>Jo Norris</t>
  </si>
  <si>
    <t>Lorraine  Garnham</t>
  </si>
  <si>
    <t>Rachael  Roughan</t>
  </si>
  <si>
    <t>Shukila Jordan</t>
  </si>
  <si>
    <t>Tracey English</t>
  </si>
  <si>
    <t>Valerie Kerrison</t>
  </si>
  <si>
    <t>Victoria  Suett</t>
  </si>
  <si>
    <t xml:space="preserve">Wendy Carter </t>
  </si>
  <si>
    <t>Ann Piercy</t>
  </si>
  <si>
    <t>Anne Varene Herbert</t>
  </si>
  <si>
    <t>Claire Mathieson</t>
  </si>
  <si>
    <t>Hayley Bennett</t>
  </si>
  <si>
    <t>Jennifer Evans</t>
  </si>
  <si>
    <t>Julie Manning</t>
  </si>
  <si>
    <t>Julie David</t>
  </si>
  <si>
    <t>Julie Lambert</t>
  </si>
  <si>
    <t>Meredith Scanlon</t>
  </si>
  <si>
    <t>Nicola  Gooding</t>
  </si>
  <si>
    <t xml:space="preserve">Penny Barrington </t>
  </si>
  <si>
    <t xml:space="preserve">Rachel Caldwell </t>
  </si>
  <si>
    <t>Ruby  Francis</t>
  </si>
  <si>
    <t>Sophie Southgate</t>
  </si>
  <si>
    <t xml:space="preserve">Tracy Lawrie </t>
  </si>
  <si>
    <t>Vanessa Davis</t>
  </si>
  <si>
    <t>Alastair  Davidson</t>
  </si>
  <si>
    <t>Andrew  Robinson</t>
  </si>
  <si>
    <t>Andy Hooke</t>
  </si>
  <si>
    <t>Ian David</t>
  </si>
  <si>
    <t>Jack Howlett</t>
  </si>
  <si>
    <t>Joe Belshaw</t>
  </si>
  <si>
    <t>Jonathan Burls</t>
  </si>
  <si>
    <t>Justin Cooperkeeble</t>
  </si>
  <si>
    <t xml:space="preserve">Karl  Eastwell </t>
  </si>
  <si>
    <t xml:space="preserve">Keith  Bretton </t>
  </si>
  <si>
    <t>Matthew McElroy</t>
  </si>
  <si>
    <t xml:space="preserve">Matthew  Pumfrey </t>
  </si>
  <si>
    <t xml:space="preserve">Nick Lawrie </t>
  </si>
  <si>
    <t>Owen Wynne-Jones</t>
  </si>
  <si>
    <t>Peter Clarke</t>
  </si>
  <si>
    <t>Richard  Newman</t>
  </si>
  <si>
    <t>Scott Luckey</t>
  </si>
  <si>
    <t>Stephen Manley</t>
  </si>
  <si>
    <t>Hassan Ahdich</t>
  </si>
  <si>
    <t>Dale Fowler</t>
  </si>
  <si>
    <t>Richard Hudson</t>
  </si>
  <si>
    <t>Harry King</t>
  </si>
  <si>
    <t>David Laing</t>
  </si>
  <si>
    <t>Harry Langner</t>
  </si>
  <si>
    <t>James Parr</t>
  </si>
  <si>
    <t>Alex Steward</t>
  </si>
  <si>
    <t>Laura Cason</t>
  </si>
  <si>
    <t>Lauren Chenery</t>
  </si>
  <si>
    <t>Amelie Crabb</t>
  </si>
  <si>
    <t>Haley Duffy</t>
  </si>
  <si>
    <t>Helen Evans</t>
  </si>
  <si>
    <t>Julie Harrison</t>
  </si>
  <si>
    <t>Amanda Mortimer</t>
  </si>
  <si>
    <t>Rachael Page</t>
  </si>
  <si>
    <t>Olivia Radford</t>
  </si>
  <si>
    <t>Misty Smith</t>
  </si>
  <si>
    <t>Natasha Smith</t>
  </si>
  <si>
    <t>Apryl Hammett</t>
  </si>
  <si>
    <t>Christine Sutcliffe</t>
  </si>
  <si>
    <t>Jill Eley</t>
  </si>
  <si>
    <t>Marisa Smith</t>
  </si>
  <si>
    <t>Tracy Cottis</t>
  </si>
  <si>
    <t>Craig Burgess</t>
  </si>
  <si>
    <t>Daniel Ward</t>
  </si>
  <si>
    <t>Darren Barclay</t>
  </si>
  <si>
    <t>David Lumby</t>
  </si>
  <si>
    <t>Geoffrey Reddin</t>
  </si>
  <si>
    <t>Grant Playford</t>
  </si>
  <si>
    <t>Kevin Frost</t>
  </si>
  <si>
    <t>Marcus Wallace</t>
  </si>
  <si>
    <t>Nick McCullagh</t>
  </si>
  <si>
    <t>Philip Page</t>
  </si>
  <si>
    <t>Richard Mcenery</t>
  </si>
  <si>
    <t>Lisa Allum</t>
  </si>
  <si>
    <t>Sally  Banyard</t>
  </si>
  <si>
    <t>Zoe Bardell</t>
  </si>
  <si>
    <t>Hannah  Bowley</t>
  </si>
  <si>
    <t>Rachel  Chatfield</t>
  </si>
  <si>
    <t>Jacquie Dale</t>
  </si>
  <si>
    <t>Denise Ellis</t>
  </si>
  <si>
    <t>Nikki Hinson</t>
  </si>
  <si>
    <t>Emma Hodson</t>
  </si>
  <si>
    <t>Louise Howard</t>
  </si>
  <si>
    <t>Felicity Keeble- Lennox</t>
  </si>
  <si>
    <t>Ruth  King</t>
  </si>
  <si>
    <t>Felicity Lawrence</t>
  </si>
  <si>
    <t>Catherine Lodge</t>
  </si>
  <si>
    <t>Lucy  Lofthouse</t>
  </si>
  <si>
    <t>Danielle Mallows</t>
  </si>
  <si>
    <t>Cheryl Marchant</t>
  </si>
  <si>
    <t>Annabel Marriott</t>
  </si>
  <si>
    <t>Sarah  McLoughlin</t>
  </si>
  <si>
    <t>Helen Monk</t>
  </si>
  <si>
    <t>Kathleen Moore</t>
  </si>
  <si>
    <t>Rachel  Newenham</t>
  </si>
  <si>
    <t>Emma Pleasance</t>
  </si>
  <si>
    <t>Helen Potter</t>
  </si>
  <si>
    <t>Louisa  Quilter</t>
  </si>
  <si>
    <t>Hattie  Quinn</t>
  </si>
  <si>
    <t>Nicole Rayner</t>
  </si>
  <si>
    <t>Lucy  Richards</t>
  </si>
  <si>
    <t>Jennifer Thomas</t>
  </si>
  <si>
    <t>Kirsty Wiggins</t>
  </si>
  <si>
    <t>Zoe Willis</t>
  </si>
  <si>
    <t>James  Caulkett</t>
  </si>
  <si>
    <t>Tony Dale</t>
  </si>
  <si>
    <t>Robert  Frost</t>
  </si>
  <si>
    <t>Timothy Huxtable</t>
  </si>
  <si>
    <t>Sean Ketteridge</t>
  </si>
  <si>
    <t>Ryan Naidoo</t>
  </si>
  <si>
    <t>Chris Pollard</t>
  </si>
  <si>
    <t>Adam Rice</t>
  </si>
  <si>
    <t>Ben Steadman</t>
  </si>
  <si>
    <t>Rob  Still</t>
  </si>
  <si>
    <t>Alex Warburton</t>
  </si>
  <si>
    <t>Matthew  Windsor</t>
  </si>
  <si>
    <t>Dylan Alston</t>
  </si>
  <si>
    <t>Peter  Coates</t>
  </si>
  <si>
    <t>Michael  Conroy</t>
  </si>
  <si>
    <t>Ian Cuthbert</t>
  </si>
  <si>
    <t>Jamie Davidson</t>
  </si>
  <si>
    <t>Martin Embrey</t>
  </si>
  <si>
    <t>Dave Holdich</t>
  </si>
  <si>
    <t>Joshua Maleary</t>
  </si>
  <si>
    <t>Keiron McGill</t>
  </si>
  <si>
    <t>Darren Pyne</t>
  </si>
  <si>
    <t>Glen  Waller</t>
  </si>
  <si>
    <t>Matthew Watson</t>
  </si>
  <si>
    <t>Jack Welch</t>
  </si>
  <si>
    <t>Steven Wherrett</t>
  </si>
  <si>
    <t>Claudia Baba</t>
  </si>
  <si>
    <t>Claire  Boucher</t>
  </si>
  <si>
    <t>Amy Maleary</t>
  </si>
  <si>
    <t>Maggie Mason</t>
  </si>
  <si>
    <t>Nadia McLeod</t>
  </si>
  <si>
    <t>Bally Shina</t>
  </si>
  <si>
    <t>Braintree</t>
  </si>
  <si>
    <t>BRA</t>
  </si>
  <si>
    <t>Amanda Ali</t>
  </si>
  <si>
    <t>Andrea James</t>
  </si>
  <si>
    <t>Andrea Markwick</t>
  </si>
  <si>
    <t>Anna Migliorini Lyon</t>
  </si>
  <si>
    <t>Antoinette Wilson</t>
  </si>
  <si>
    <t>Barbara Law</t>
  </si>
  <si>
    <t>Bee Harris</t>
  </si>
  <si>
    <t>Belinda Palmer-Barnes</t>
  </si>
  <si>
    <t>Beverly Shortley</t>
  </si>
  <si>
    <t>Cassie Huckle</t>
  </si>
  <si>
    <t>Catherine Ott</t>
  </si>
  <si>
    <t>Claire Fathers</t>
  </si>
  <si>
    <t>Donna Parker-Evans</t>
  </si>
  <si>
    <t>Ellie Moor</t>
  </si>
  <si>
    <t>Emma Wright</t>
  </si>
  <si>
    <t>Fiona Burfoot</t>
  </si>
  <si>
    <t>Frances Laverack</t>
  </si>
  <si>
    <t>Helene Tyler</t>
  </si>
  <si>
    <t>Holly Colsell</t>
  </si>
  <si>
    <t>Inga Hayden-Cooper</t>
  </si>
  <si>
    <t>Janine Simpson</t>
  </si>
  <si>
    <t>Jenny Harvey</t>
  </si>
  <si>
    <t>Karen Johnson</t>
  </si>
  <si>
    <t>Karen O'Grady</t>
  </si>
  <si>
    <t>Katherine Bishop</t>
  </si>
  <si>
    <t>Katie Siggery</t>
  </si>
  <si>
    <t>Kelly Hayhoe</t>
  </si>
  <si>
    <t>Larina Marsh</t>
  </si>
  <si>
    <t>Lex Carlisle</t>
  </si>
  <si>
    <t>Lorna Sharp</t>
  </si>
  <si>
    <t>Lorraine Adams</t>
  </si>
  <si>
    <t>Magdalena Komorowska</t>
  </si>
  <si>
    <t>Marion Simmons</t>
  </si>
  <si>
    <t>Mary Bower</t>
  </si>
  <si>
    <t>Megan Clarke</t>
  </si>
  <si>
    <t>Mel Willsmore</t>
  </si>
  <si>
    <t>Melanie Moore</t>
  </si>
  <si>
    <t>Michelle Bygrave</t>
  </si>
  <si>
    <t>Michelle Stoddart</t>
  </si>
  <si>
    <t>Natalie Martin</t>
  </si>
  <si>
    <t>Nicola Laverack</t>
  </si>
  <si>
    <t>Rachael Chadwick</t>
  </si>
  <si>
    <t>Rachel Rodgers</t>
  </si>
  <si>
    <t>Rachel Taylor</t>
  </si>
  <si>
    <t>Rita Page</t>
  </si>
  <si>
    <t>Samantha Cotton</t>
  </si>
  <si>
    <t>Sara Skinner</t>
  </si>
  <si>
    <t>Sarah Blewden</t>
  </si>
  <si>
    <t>Sarah Burfoot</t>
  </si>
  <si>
    <t>Sarah Davison</t>
  </si>
  <si>
    <t>Sue McKay</t>
  </si>
  <si>
    <t>Sue Sorrell</t>
  </si>
  <si>
    <t>Sue Thomas</t>
  </si>
  <si>
    <t>Vicky Presland</t>
  </si>
  <si>
    <t>Victoria Law</t>
  </si>
  <si>
    <t>Zoe Reynolds</t>
  </si>
  <si>
    <t>V80</t>
  </si>
  <si>
    <t>Adam Waller-Toyne</t>
  </si>
  <si>
    <t>Alastair Litterick</t>
  </si>
  <si>
    <t>Alex Clancy</t>
  </si>
  <si>
    <t>Ben Hughes-Day</t>
  </si>
  <si>
    <t>Brian Telford</t>
  </si>
  <si>
    <t>Charles Keitch</t>
  </si>
  <si>
    <t>Charles Williams</t>
  </si>
  <si>
    <t>Christopher Warren</t>
  </si>
  <si>
    <t>Craig Slocombe</t>
  </si>
  <si>
    <t>Daniel Palmer</t>
  </si>
  <si>
    <t>Daniel Whymark</t>
  </si>
  <si>
    <t>Darren David</t>
  </si>
  <si>
    <t>Darrin Sadler</t>
  </si>
  <si>
    <t>Dave Jones</t>
  </si>
  <si>
    <t>David Allen</t>
  </si>
  <si>
    <t>David Balfour</t>
  </si>
  <si>
    <t>David Hirst</t>
  </si>
  <si>
    <t>David Nugent</t>
  </si>
  <si>
    <t>David Zinzan</t>
  </si>
  <si>
    <t>Derek Greenham</t>
  </si>
  <si>
    <t>Doug McGillivray</t>
  </si>
  <si>
    <t>Eric Shaw</t>
  </si>
  <si>
    <t>Frank Gardiner</t>
  </si>
  <si>
    <t>Gary C</t>
  </si>
  <si>
    <t>Gary Howard</t>
  </si>
  <si>
    <t>Gary parker</t>
  </si>
  <si>
    <t>Gary Pitcher</t>
  </si>
  <si>
    <t>Gavin Byrne</t>
  </si>
  <si>
    <t>Gethin Hughes</t>
  </si>
  <si>
    <t>Graham Semple</t>
  </si>
  <si>
    <t>Harrison Leek</t>
  </si>
  <si>
    <t>Jack Wicks</t>
  </si>
  <si>
    <t>James Eyre</t>
  </si>
  <si>
    <t>James Waters</t>
  </si>
  <si>
    <t>John Booty</t>
  </si>
  <si>
    <t>John McKay</t>
  </si>
  <si>
    <t>Jonathan Briggs</t>
  </si>
  <si>
    <t>Jonathan Mann</t>
  </si>
  <si>
    <t>Justin Hayhoe</t>
  </si>
  <si>
    <t>Kristian Skrede Gleditsch</t>
  </si>
  <si>
    <t>Malcolm Statham</t>
  </si>
  <si>
    <t>Mark Crittenden</t>
  </si>
  <si>
    <t>Mark Harris</t>
  </si>
  <si>
    <t>Mark Jasper</t>
  </si>
  <si>
    <t>Martin Steinwand</t>
  </si>
  <si>
    <t>Martin West</t>
  </si>
  <si>
    <t>Matthew Illsley</t>
  </si>
  <si>
    <t>Matthew Jones</t>
  </si>
  <si>
    <t>Michael Deed</t>
  </si>
  <si>
    <t>Michael Simmons</t>
  </si>
  <si>
    <t>Minesh Patel</t>
  </si>
  <si>
    <t>Neil Winters</t>
  </si>
  <si>
    <t>Nick Eddings</t>
  </si>
  <si>
    <t>Nick Goodman</t>
  </si>
  <si>
    <t>Pacian Andrews</t>
  </si>
  <si>
    <t>Paul Arnold</t>
  </si>
  <si>
    <t>Paul Carlisle</t>
  </si>
  <si>
    <t>Paul A Smith</t>
  </si>
  <si>
    <t>Peter Reeve</t>
  </si>
  <si>
    <t>Piers Markwick</t>
  </si>
  <si>
    <t>Raymond Baggs</t>
  </si>
  <si>
    <t>Richard Allen</t>
  </si>
  <si>
    <t>Richard Rendell</t>
  </si>
  <si>
    <t>Richard Spencer</t>
  </si>
  <si>
    <t>Rick Robinson</t>
  </si>
  <si>
    <t>Rob Reed</t>
  </si>
  <si>
    <t>Rob Seward</t>
  </si>
  <si>
    <t>Robert Elliott</t>
  </si>
  <si>
    <t>Robert Lee</t>
  </si>
  <si>
    <t>Rodger Alexander</t>
  </si>
  <si>
    <t>Roy Williams</t>
  </si>
  <si>
    <t>Russ Sharp</t>
  </si>
  <si>
    <t>Sam Beardsall</t>
  </si>
  <si>
    <t>Scott Brian</t>
  </si>
  <si>
    <t>Scott Young</t>
  </si>
  <si>
    <t>Shawn Leek</t>
  </si>
  <si>
    <t>Stephen Cartwright</t>
  </si>
  <si>
    <t>Stephen Collis</t>
  </si>
  <si>
    <t>Steve Ashbee</t>
  </si>
  <si>
    <t>Stewart Baggs</t>
  </si>
  <si>
    <t>Tom Fowler</t>
  </si>
  <si>
    <t>Tom Higgins</t>
  </si>
  <si>
    <t>Tomasz Komorowski</t>
  </si>
  <si>
    <t>William Woodhall</t>
  </si>
  <si>
    <t>Andy Rich</t>
  </si>
  <si>
    <t>Ben Smith</t>
  </si>
  <si>
    <t>Ben Swan</t>
  </si>
  <si>
    <t>Dave Chambers</t>
  </si>
  <si>
    <t>Dominic  Baxter</t>
  </si>
  <si>
    <t>Dominik Steele</t>
  </si>
  <si>
    <t>Francis Mills</t>
  </si>
  <si>
    <t>Frankie Rutson</t>
  </si>
  <si>
    <t>Lee Smith</t>
  </si>
  <si>
    <t>Leon Swann</t>
  </si>
  <si>
    <t>Marcus Poston</t>
  </si>
  <si>
    <t>Martin Standen</t>
  </si>
  <si>
    <t>Neil Richardson</t>
  </si>
  <si>
    <t>Paul Birtchnell</t>
  </si>
  <si>
    <t>Richard Tilley</t>
  </si>
  <si>
    <t xml:space="preserve">Catie Mattock </t>
  </si>
  <si>
    <t>Clare Richardson</t>
  </si>
  <si>
    <t>Deborah  Smith</t>
  </si>
  <si>
    <t>Ellen Sitton</t>
  </si>
  <si>
    <t>Emma Duffy</t>
  </si>
  <si>
    <t xml:space="preserve">Georgia Lawrie </t>
  </si>
  <si>
    <t xml:space="preserve">Jennie Casswell </t>
  </si>
  <si>
    <t>Jenny  Griffiths</t>
  </si>
  <si>
    <t>Katie Rowe</t>
  </si>
  <si>
    <t>Kathryn Scrivener</t>
  </si>
  <si>
    <t xml:space="preserve">Lil O Dea </t>
  </si>
  <si>
    <t xml:space="preserve">Lisa Rawlings </t>
  </si>
  <si>
    <t>Lissy Standen</t>
  </si>
  <si>
    <t>Molly Richardson</t>
  </si>
  <si>
    <t xml:space="preserve">Rebecca  McCrea </t>
  </si>
  <si>
    <t>Zoe King</t>
  </si>
  <si>
    <t>Zoe  Oswick</t>
  </si>
  <si>
    <t>Allison Gillan</t>
  </si>
  <si>
    <t>Anna Lees</t>
  </si>
  <si>
    <t>Emily Penkett</t>
  </si>
  <si>
    <t>Jade Brown</t>
  </si>
  <si>
    <t>Jessica White</t>
  </si>
  <si>
    <t>Sarah Whitelaw</t>
  </si>
  <si>
    <t>Tracey Imhof</t>
  </si>
  <si>
    <t>Charlie Nicholls</t>
  </si>
  <si>
    <t>Danny Blowes</t>
  </si>
  <si>
    <t>Fraser Hughes</t>
  </si>
  <si>
    <t>Guy Fairweather</t>
  </si>
  <si>
    <t>Jon Legge</t>
  </si>
  <si>
    <t>Jonathan Scott</t>
  </si>
  <si>
    <t>Conor Culham</t>
  </si>
  <si>
    <t>Nick Fuhr</t>
  </si>
  <si>
    <t>Martin Dobson</t>
  </si>
  <si>
    <t>John Holland</t>
  </si>
  <si>
    <t>Peter Smith</t>
  </si>
  <si>
    <t>Mark Thomas</t>
  </si>
  <si>
    <t>Paul Kneafsey</t>
  </si>
  <si>
    <t>Jack Kneafsey</t>
  </si>
  <si>
    <t>Oscar Fraham-Pereira</t>
  </si>
  <si>
    <t>Jason Leeds</t>
  </si>
  <si>
    <t>Ross Boyer</t>
  </si>
  <si>
    <t>Haydn Hawkins</t>
  </si>
  <si>
    <t>Toby Pereira</t>
  </si>
  <si>
    <t>Kurtis Swan</t>
  </si>
  <si>
    <t>Ben Holdgate</t>
  </si>
  <si>
    <t>Peter Coates</t>
  </si>
  <si>
    <t>Ian Debnam</t>
  </si>
  <si>
    <t>Joshua Mulley</t>
  </si>
  <si>
    <t>BDAC</t>
  </si>
  <si>
    <t>Louise Edwards</t>
  </si>
  <si>
    <t>Lynsey Hawkins</t>
  </si>
  <si>
    <t>Acacia Hawkins</t>
  </si>
  <si>
    <t>Samantha Ambrose</t>
  </si>
  <si>
    <t>Emily Pereira</t>
  </si>
  <si>
    <t>Daisy Hilson</t>
  </si>
  <si>
    <t>Ella Jeffries</t>
  </si>
  <si>
    <t>Emily Hilson</t>
  </si>
  <si>
    <t>Emily Worboys</t>
  </si>
  <si>
    <t>Emma Taylor</t>
  </si>
  <si>
    <t>Helen Wilson</t>
  </si>
  <si>
    <t>Holly Weir</t>
  </si>
  <si>
    <t xml:space="preserve">Jessie Rowlands </t>
  </si>
  <si>
    <t>Lisa Barnes</t>
  </si>
  <si>
    <t>Lucy Davies</t>
  </si>
  <si>
    <t>Malin Almgren</t>
  </si>
  <si>
    <t>Nikita Wilson-Husbands</t>
  </si>
  <si>
    <t>Sarah Sellens</t>
  </si>
  <si>
    <t>Sarah  Duggan</t>
  </si>
  <si>
    <t>Sarah  Hart</t>
  </si>
  <si>
    <t>Sofie Logan</t>
  </si>
  <si>
    <t>Adrian Collinson</t>
  </si>
  <si>
    <t>Andrew Risk</t>
  </si>
  <si>
    <t>Ben Whyte</t>
  </si>
  <si>
    <t>Bode Akanbi</t>
  </si>
  <si>
    <t>Calum  Endean</t>
  </si>
  <si>
    <t>Chris Goad</t>
  </si>
  <si>
    <t>Chris Ryan</t>
  </si>
  <si>
    <t>Dan Morgan</t>
  </si>
  <si>
    <t>Dan Wilkinson</t>
  </si>
  <si>
    <t>David Walsh</t>
  </si>
  <si>
    <t>Elliot Selby</t>
  </si>
  <si>
    <t>Ian Weir</t>
  </si>
  <si>
    <t>Jake Connolly</t>
  </si>
  <si>
    <t>James Deag</t>
  </si>
  <si>
    <t>John Fryer</t>
  </si>
  <si>
    <t xml:space="preserve">Julian  Wareham </t>
  </si>
  <si>
    <t>Justinas Degutis</t>
  </si>
  <si>
    <t>Lee Goodyear</t>
  </si>
  <si>
    <t>Lleyton Fuller</t>
  </si>
  <si>
    <t>Luke Hutchinson</t>
  </si>
  <si>
    <t>Luke Tibble</t>
  </si>
  <si>
    <t>Malindu  Priyanjana</t>
  </si>
  <si>
    <t>Matt Davey</t>
  </si>
  <si>
    <t>Nyasha Hove</t>
  </si>
  <si>
    <t>Ram Osman</t>
  </si>
  <si>
    <t>Rob Cooper</t>
  </si>
  <si>
    <t>Ross Shaw</t>
  </si>
  <si>
    <t>Samuel Joyce</t>
  </si>
  <si>
    <t>Sean Allston</t>
  </si>
  <si>
    <t>shane morris</t>
  </si>
  <si>
    <t>Shey Wade</t>
  </si>
  <si>
    <t>Stephen Webb</t>
  </si>
  <si>
    <t>Vincent  White</t>
  </si>
  <si>
    <t>Will Giddings</t>
  </si>
  <si>
    <t xml:space="preserve">Alistair Wilson </t>
  </si>
  <si>
    <t>Luis Betancourt Canas</t>
  </si>
  <si>
    <t>Matt Biggins</t>
  </si>
  <si>
    <t xml:space="preserve">Matt Thomas </t>
  </si>
  <si>
    <t>Simon Smith</t>
  </si>
  <si>
    <t>April Barnes</t>
  </si>
  <si>
    <t>Michelle Constable</t>
  </si>
  <si>
    <t>Arabella Lewendon</t>
  </si>
  <si>
    <t>Freya Wilcox</t>
  </si>
  <si>
    <t>Olivia Williams</t>
  </si>
  <si>
    <t>Phoebe Wright</t>
  </si>
  <si>
    <t>Antony Hubbard</t>
  </si>
  <si>
    <t>Connor Peck</t>
  </si>
  <si>
    <t>George Nixon</t>
  </si>
  <si>
    <t>Jimmy Elmer</t>
  </si>
  <si>
    <t>John Adams</t>
  </si>
  <si>
    <t>Matt Trill</t>
  </si>
  <si>
    <t>Matthew Peck</t>
  </si>
  <si>
    <t>Oliver Southgate</t>
  </si>
  <si>
    <t>Dawn Hopper</t>
  </si>
  <si>
    <t>Denise Cornwell</t>
  </si>
  <si>
    <t>Diane Knights</t>
  </si>
  <si>
    <t>Jackie Sibthorp</t>
  </si>
  <si>
    <t>Jo  Hall</t>
  </si>
  <si>
    <t>Joanne Reeves</t>
  </si>
  <si>
    <t>Katy Rehal</t>
  </si>
  <si>
    <t>Rachel Turner</t>
  </si>
  <si>
    <t>Sam Bearman</t>
  </si>
  <si>
    <t>Sam Bracebridge</t>
  </si>
  <si>
    <t>Andrew Thorn</t>
  </si>
  <si>
    <t>Chris  Cammidge</t>
  </si>
  <si>
    <t>Chris  Seymour</t>
  </si>
  <si>
    <t>Cliff Weatherup</t>
  </si>
  <si>
    <t>Gary Abbott</t>
  </si>
  <si>
    <t>Guy Hammett</t>
  </si>
  <si>
    <t>Ian Sutcliffe</t>
  </si>
  <si>
    <t>John Momohan</t>
  </si>
  <si>
    <t>John Sweeney</t>
  </si>
  <si>
    <t>Kevin Payne</t>
  </si>
  <si>
    <t>Lionel Guinea</t>
  </si>
  <si>
    <t>Mark Jackson</t>
  </si>
  <si>
    <t>Mark McKinnell</t>
  </si>
  <si>
    <t>Michael Goodman</t>
  </si>
  <si>
    <t>Mike  Fielding</t>
  </si>
  <si>
    <t>Mike  Munson</t>
  </si>
  <si>
    <t>Paul Tawn</t>
  </si>
  <si>
    <t>Adam Jones</t>
  </si>
  <si>
    <t>Adam Regan</t>
  </si>
  <si>
    <t>Alex Potter</t>
  </si>
  <si>
    <t>Ben Frost</t>
  </si>
  <si>
    <t>Ben O'Leary</t>
  </si>
  <si>
    <t>Chris Beazeley</t>
  </si>
  <si>
    <t>Craig  Vernon</t>
  </si>
  <si>
    <t>David O'Brien</t>
  </si>
  <si>
    <t>David Taylor</t>
  </si>
  <si>
    <t>Edward Grainger</t>
  </si>
  <si>
    <t>Harry Solomon</t>
  </si>
  <si>
    <t>Henry Crates</t>
  </si>
  <si>
    <t>James Douglas</t>
  </si>
  <si>
    <t>James Fielder</t>
  </si>
  <si>
    <t>Jim Randall</t>
  </si>
  <si>
    <t>Keith Taylor</t>
  </si>
  <si>
    <t>Martin Weaire</t>
  </si>
  <si>
    <t>Martyn  Saville</t>
  </si>
  <si>
    <t>Matthew Gibbs</t>
  </si>
  <si>
    <t>Nicholas Grainger</t>
  </si>
  <si>
    <t>Nick O'Hare</t>
  </si>
  <si>
    <t>Patrick Burgess</t>
  </si>
  <si>
    <t>Patrick Carson</t>
  </si>
  <si>
    <t>Richard Joisce</t>
  </si>
  <si>
    <t>Sam Thompson</t>
  </si>
  <si>
    <t>Samuel Williams</t>
  </si>
  <si>
    <t>Stamatios Katsimis</t>
  </si>
  <si>
    <t>Stephen Miller</t>
  </si>
  <si>
    <t>Tim Rivers</t>
  </si>
  <si>
    <t>Tony Easter</t>
  </si>
  <si>
    <t>Tyler Hodges</t>
  </si>
  <si>
    <t>Youssef Oucouc</t>
  </si>
  <si>
    <t>Abbie Weaire</t>
  </si>
  <si>
    <t>Amy Eyo</t>
  </si>
  <si>
    <t>Christine Israel-Jones</t>
  </si>
  <si>
    <t>Dominique Hartshorne-Revell</t>
  </si>
  <si>
    <t>Gemma Thomas</t>
  </si>
  <si>
    <t>Heather Wells</t>
  </si>
  <si>
    <t>Isabella Rivers</t>
  </si>
  <si>
    <t>Jemima Painter</t>
  </si>
  <si>
    <t>Katie Fitzgibbon</t>
  </si>
  <si>
    <t>Katy Burgess</t>
  </si>
  <si>
    <t>Megan Wilson</t>
  </si>
  <si>
    <t>Mia Gaitely</t>
  </si>
  <si>
    <t>Natasha Layley</t>
  </si>
  <si>
    <t>Nichola Beazeley</t>
  </si>
  <si>
    <t>Rachel Sharp</t>
  </si>
  <si>
    <t>Rebecca Barry</t>
  </si>
  <si>
    <t>Sally Bates</t>
  </si>
  <si>
    <t xml:space="preserve">Carys Sergeant </t>
  </si>
  <si>
    <t>Chloe Wilson</t>
  </si>
  <si>
    <t>Kate Heap</t>
  </si>
  <si>
    <t>Katie Whall</t>
  </si>
  <si>
    <t>Kelley Swords</t>
  </si>
  <si>
    <t>Lucy Thompson</t>
  </si>
  <si>
    <t>Rebecca  Wheatley</t>
  </si>
  <si>
    <t>Rosanna Holden</t>
  </si>
  <si>
    <t>Sarah Brown</t>
  </si>
  <si>
    <t>Alfie Foster</t>
  </si>
  <si>
    <t>Andrew Stringer</t>
  </si>
  <si>
    <t>Ben Howard</t>
  </si>
  <si>
    <t>Chris Harvey</t>
  </si>
  <si>
    <t>Darren Green</t>
  </si>
  <si>
    <t>Jack Izzet</t>
  </si>
  <si>
    <t>Jason Townsend</t>
  </si>
  <si>
    <t>Joan Blanco</t>
  </si>
  <si>
    <t>Josh Beaumont</t>
  </si>
  <si>
    <t xml:space="preserve">Neo Stacey </t>
  </si>
  <si>
    <t>Nick Booth</t>
  </si>
  <si>
    <t>Paul Mee</t>
  </si>
  <si>
    <t>Rob Milburn</t>
  </si>
  <si>
    <t xml:space="preserve">Samuel Irungu </t>
  </si>
  <si>
    <t>Stanley Hobbs</t>
  </si>
  <si>
    <t>Thomas Palmer</t>
  </si>
  <si>
    <t>Charlotte Allen</t>
  </si>
  <si>
    <t>Craig Robinson</t>
  </si>
  <si>
    <t>Mark Pretty</t>
  </si>
  <si>
    <t>Myles Doran</t>
  </si>
  <si>
    <t>Rem'a Eagle</t>
  </si>
  <si>
    <t>Thomas Richardson</t>
  </si>
  <si>
    <t>Lydia Cunningham</t>
  </si>
  <si>
    <t>Finley Greenleaf</t>
  </si>
  <si>
    <t>Sean Eels</t>
  </si>
  <si>
    <t>Allen Smalls</t>
  </si>
  <si>
    <t>Nigel Eden</t>
  </si>
  <si>
    <t>Alex Penfold</t>
  </si>
  <si>
    <t>Sajan Thapa</t>
  </si>
  <si>
    <t>Vicky Tapp</t>
  </si>
  <si>
    <t>Sophie Jones</t>
  </si>
  <si>
    <t>Donna Howard</t>
  </si>
  <si>
    <t>Vicki Sheldon</t>
  </si>
  <si>
    <t>Danielle Harrington</t>
  </si>
  <si>
    <t>Clair White</t>
  </si>
  <si>
    <t>Simon Gallagher</t>
  </si>
  <si>
    <t>Richard Far</t>
  </si>
  <si>
    <t>Macer Twydell</t>
  </si>
  <si>
    <t>Stephen Matson</t>
  </si>
  <si>
    <t>Bec Gilroy</t>
  </si>
  <si>
    <t>Jo Roulson</t>
  </si>
  <si>
    <t>Sarah Waddington</t>
  </si>
  <si>
    <t>Bradley Doe</t>
  </si>
  <si>
    <t>Josh Roughan</t>
  </si>
  <si>
    <t>George Wilson</t>
  </si>
  <si>
    <t>Becky Smith</t>
  </si>
  <si>
    <t>Terri Green</t>
  </si>
  <si>
    <t>Sultan Tusa</t>
  </si>
  <si>
    <t>Benjamin Turley</t>
  </si>
  <si>
    <t>Tom Alexander</t>
  </si>
  <si>
    <t>Daniel Summersgill</t>
  </si>
  <si>
    <t>Rob Nixon</t>
  </si>
  <si>
    <t>Neil Dinwiddie</t>
  </si>
  <si>
    <t>Daniel Mayes-Dally</t>
  </si>
  <si>
    <t>Wayne Crabb</t>
  </si>
  <si>
    <t>Mark Rutter</t>
  </si>
  <si>
    <t>Jennifer Hunt</t>
  </si>
  <si>
    <t>Cheryl Cart</t>
  </si>
  <si>
    <t>Darran Hull</t>
  </si>
  <si>
    <t>Steven Hargraves</t>
  </si>
  <si>
    <t>Helen Berry</t>
  </si>
  <si>
    <t>Annabel Sergeant</t>
  </si>
  <si>
    <t>Anna Barclay</t>
  </si>
  <si>
    <t>Lee Tooey</t>
  </si>
  <si>
    <t>Tony Hyde</t>
  </si>
  <si>
    <t>Alice Begg</t>
  </si>
  <si>
    <t>Amanda Henry</t>
  </si>
  <si>
    <t>Alicia Crane</t>
  </si>
  <si>
    <t>Dan King</t>
  </si>
  <si>
    <t>Dominic King</t>
  </si>
  <si>
    <t>Dean Semple</t>
  </si>
  <si>
    <t>Herb Munro</t>
  </si>
  <si>
    <t>Jennie Stemp</t>
  </si>
  <si>
    <t>Emily Zethraeus</t>
  </si>
  <si>
    <t>Matt Rees</t>
  </si>
  <si>
    <t>Shane  Jones</t>
  </si>
  <si>
    <t>Danny Sharkey</t>
  </si>
  <si>
    <t>Jenifer Chatwin</t>
  </si>
  <si>
    <t>Suzy Cooper</t>
  </si>
  <si>
    <t>Georgie Humphreys</t>
  </si>
  <si>
    <t>Owen Rees</t>
  </si>
  <si>
    <t>Oliver Radley</t>
  </si>
  <si>
    <t>Glenn Massey</t>
  </si>
  <si>
    <t>Mat Vivian</t>
  </si>
  <si>
    <t>Huw Phillips</t>
  </si>
  <si>
    <t>Lawrence Ezrow</t>
  </si>
  <si>
    <t>Meg Bomando</t>
  </si>
  <si>
    <t>Will Lynes</t>
  </si>
  <si>
    <t>Steve Covey</t>
  </si>
  <si>
    <t>Jessica Thompson</t>
  </si>
  <si>
    <t>Mohammed Elbayan</t>
  </si>
  <si>
    <t>Ker MacRossan</t>
  </si>
  <si>
    <t>Ryan Smith</t>
  </si>
  <si>
    <t>Aidan Kelly</t>
  </si>
  <si>
    <t>Caroliena Cameron</t>
  </si>
  <si>
    <t>Oliver Prince</t>
  </si>
  <si>
    <t>Gemma Jones</t>
  </si>
  <si>
    <t>Adam Hemsworth</t>
  </si>
  <si>
    <t>William Day</t>
  </si>
  <si>
    <t>Richard Taylor</t>
  </si>
  <si>
    <t>Bob Bardell</t>
  </si>
  <si>
    <t>Ann Radovic</t>
  </si>
  <si>
    <t>Irina Ashdown</t>
  </si>
  <si>
    <t>Carla Ewen</t>
  </si>
  <si>
    <t>Mark Ewen</t>
  </si>
  <si>
    <t>Louis Pike</t>
  </si>
  <si>
    <t>Maddie Clifton</t>
  </si>
  <si>
    <t>James Manly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</si>
</sst>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14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/>
    <xf numFmtId="0" fontId="2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7" fillId="0" borderId="1" xfId="7" applyBorder="1"/>
    <xf numFmtId="0" fontId="17" fillId="0" borderId="1" xfId="7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opLeftCell="A14" workbookViewId="0">
      <selection activeCell="C40" sqref="C40"/>
    </sheetView>
  </sheetViews>
  <sheetFormatPr defaultRowHeight="14.5" x14ac:dyDescent="0.35"/>
  <cols>
    <col min="1" max="1" width="3.453125" customWidth="1"/>
  </cols>
  <sheetData>
    <row r="1" spans="1:2" ht="21" x14ac:dyDescent="0.5">
      <c r="A1" s="102" t="s">
        <v>830</v>
      </c>
    </row>
    <row r="3" spans="1:2" x14ac:dyDescent="0.35">
      <c r="B3" s="1" t="s">
        <v>65</v>
      </c>
    </row>
    <row r="4" spans="1:2" x14ac:dyDescent="0.35">
      <c r="A4">
        <v>1</v>
      </c>
      <c r="B4" t="s">
        <v>169</v>
      </c>
    </row>
    <row r="6" spans="1:2" x14ac:dyDescent="0.35">
      <c r="B6" s="1" t="s">
        <v>66</v>
      </c>
    </row>
    <row r="7" spans="1:2" x14ac:dyDescent="0.35">
      <c r="A7">
        <v>2</v>
      </c>
      <c r="B7" t="s">
        <v>87</v>
      </c>
    </row>
    <row r="9" spans="1:2" x14ac:dyDescent="0.35">
      <c r="A9">
        <v>3</v>
      </c>
      <c r="B9" t="s">
        <v>69</v>
      </c>
    </row>
    <row r="11" spans="1:2" x14ac:dyDescent="0.35">
      <c r="A11">
        <v>4</v>
      </c>
      <c r="B11" t="s">
        <v>166</v>
      </c>
    </row>
    <row r="12" spans="1:2" x14ac:dyDescent="0.35">
      <c r="B12" t="s">
        <v>505</v>
      </c>
    </row>
    <row r="14" spans="1:2" x14ac:dyDescent="0.35">
      <c r="A14">
        <v>5</v>
      </c>
      <c r="B14" t="s">
        <v>89</v>
      </c>
    </row>
    <row r="15" spans="1:2" x14ac:dyDescent="0.35">
      <c r="B15" s="45" t="s">
        <v>67</v>
      </c>
    </row>
    <row r="17" spans="1:7" x14ac:dyDescent="0.35">
      <c r="A17">
        <v>6</v>
      </c>
      <c r="B17" t="s">
        <v>68</v>
      </c>
    </row>
    <row r="19" spans="1:7" x14ac:dyDescent="0.35">
      <c r="A19">
        <v>7</v>
      </c>
      <c r="B19" t="s">
        <v>825</v>
      </c>
    </row>
    <row r="21" spans="1:7" x14ac:dyDescent="0.35">
      <c r="A21">
        <v>8</v>
      </c>
      <c r="B21" t="s">
        <v>70</v>
      </c>
    </row>
    <row r="23" spans="1:7" x14ac:dyDescent="0.35">
      <c r="A23">
        <v>9</v>
      </c>
      <c r="B23" t="s">
        <v>167</v>
      </c>
    </row>
    <row r="25" spans="1:7" x14ac:dyDescent="0.35">
      <c r="A25">
        <v>10</v>
      </c>
      <c r="B25" t="s">
        <v>88</v>
      </c>
    </row>
    <row r="27" spans="1:7" x14ac:dyDescent="0.35">
      <c r="A27">
        <v>11</v>
      </c>
      <c r="B27" t="s">
        <v>69</v>
      </c>
    </row>
    <row r="29" spans="1:7" ht="15.5" x14ac:dyDescent="0.35">
      <c r="A29" s="100">
        <v>12</v>
      </c>
      <c r="B29" s="100" t="s">
        <v>826</v>
      </c>
      <c r="C29" s="101"/>
      <c r="D29" s="101"/>
      <c r="E29" s="101"/>
      <c r="F29" s="101"/>
      <c r="G29" s="101"/>
    </row>
    <row r="30" spans="1:7" x14ac:dyDescent="0.35">
      <c r="A30" s="101"/>
      <c r="B30" s="101"/>
      <c r="C30" s="101"/>
      <c r="D30" s="101"/>
      <c r="E30" s="101"/>
      <c r="F30" s="101"/>
      <c r="G30" s="101"/>
    </row>
    <row r="31" spans="1:7" x14ac:dyDescent="0.35">
      <c r="A31">
        <v>13</v>
      </c>
      <c r="B31" t="s">
        <v>71</v>
      </c>
    </row>
    <row r="33" spans="1:13" x14ac:dyDescent="0.35">
      <c r="A33">
        <v>14</v>
      </c>
      <c r="B33" t="s">
        <v>110</v>
      </c>
    </row>
    <row r="35" spans="1:13" ht="15.5" x14ac:dyDescent="0.35">
      <c r="A35" s="100">
        <v>15</v>
      </c>
      <c r="B35" s="100" t="s">
        <v>827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7" spans="1:13" x14ac:dyDescent="0.35">
      <c r="A37">
        <v>16</v>
      </c>
      <c r="B37" t="s">
        <v>111</v>
      </c>
    </row>
    <row r="39" spans="1:13" x14ac:dyDescent="0.35">
      <c r="A39">
        <v>17</v>
      </c>
      <c r="B39" t="s">
        <v>828</v>
      </c>
    </row>
    <row r="41" spans="1:13" x14ac:dyDescent="0.35">
      <c r="A41">
        <v>18</v>
      </c>
      <c r="B41" t="s">
        <v>506</v>
      </c>
    </row>
    <row r="42" spans="1:13" x14ac:dyDescent="0.35">
      <c r="B42" t="s">
        <v>508</v>
      </c>
    </row>
    <row r="44" spans="1:13" x14ac:dyDescent="0.35">
      <c r="A44">
        <v>19</v>
      </c>
      <c r="B44" t="s">
        <v>507</v>
      </c>
    </row>
    <row r="46" spans="1:13" x14ac:dyDescent="0.35">
      <c r="A46">
        <v>20</v>
      </c>
      <c r="B46" t="s">
        <v>829</v>
      </c>
    </row>
    <row r="48" spans="1:13" x14ac:dyDescent="0.35">
      <c r="A48">
        <v>21</v>
      </c>
      <c r="B48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topLeftCell="A11" zoomScaleNormal="100" workbookViewId="0">
      <selection activeCell="CH19" sqref="CH19"/>
    </sheetView>
  </sheetViews>
  <sheetFormatPr defaultRowHeight="14.5" x14ac:dyDescent="0.35"/>
  <cols>
    <col min="1" max="1" width="10.7265625" customWidth="1"/>
    <col min="2" max="3" width="6.26953125" customWidth="1"/>
    <col min="4" max="4" width="1.1796875" customWidth="1"/>
    <col min="5" max="6" width="6.26953125" customWidth="1"/>
    <col min="7" max="7" width="1.1796875" customWidth="1"/>
    <col min="8" max="9" width="6.26953125" customWidth="1"/>
    <col min="10" max="10" width="1.1796875" customWidth="1"/>
    <col min="11" max="12" width="6.26953125" customWidth="1"/>
    <col min="13" max="13" width="1.1796875" customWidth="1"/>
    <col min="14" max="15" width="6.26953125" customWidth="1"/>
    <col min="16" max="16" width="1.1796875" customWidth="1"/>
    <col min="17" max="18" width="6.26953125" customWidth="1"/>
    <col min="19" max="21" width="5.7265625" customWidth="1"/>
    <col min="22" max="22" width="10" customWidth="1"/>
    <col min="23" max="23" width="5.7265625" hidden="1" customWidth="1"/>
    <col min="24" max="24" width="6.26953125" style="21" hidden="1" customWidth="1"/>
    <col min="25" max="25" width="4.26953125" style="21" hidden="1" customWidth="1"/>
    <col min="26" max="26" width="5.26953125" style="21" hidden="1" customWidth="1"/>
    <col min="27" max="27" width="3" style="22" hidden="1" customWidth="1"/>
    <col min="28" max="28" width="4.26953125" style="21" hidden="1" customWidth="1"/>
    <col min="29" max="29" width="5.81640625" style="21" hidden="1" customWidth="1"/>
    <col min="30" max="30" width="8.7265625" style="21" hidden="1" customWidth="1"/>
    <col min="31" max="31" width="5.81640625" style="21" hidden="1" customWidth="1"/>
    <col min="32" max="32" width="6.26953125" style="21" hidden="1" customWidth="1"/>
    <col min="33" max="33" width="4.26953125" style="21" hidden="1" customWidth="1"/>
    <col min="34" max="34" width="8.1796875" style="21" hidden="1" customWidth="1"/>
    <col min="35" max="35" width="4.26953125" style="21" hidden="1" customWidth="1"/>
    <col min="36" max="36" width="4.26953125" style="24" hidden="1" customWidth="1"/>
    <col min="37" max="37" width="4.26953125" style="21" hidden="1" customWidth="1"/>
    <col min="38" max="38" width="5.453125" hidden="1" customWidth="1"/>
    <col min="39" max="39" width="6.26953125" hidden="1" customWidth="1"/>
    <col min="40" max="40" width="5.1796875" hidden="1" customWidth="1"/>
    <col min="41" max="41" width="5.453125" hidden="1" customWidth="1"/>
    <col min="42" max="42" width="3" style="22" hidden="1" customWidth="1"/>
    <col min="43" max="43" width="5.453125" hidden="1" customWidth="1"/>
    <col min="44" max="44" width="7.26953125" hidden="1" customWidth="1"/>
    <col min="45" max="45" width="8.54296875" hidden="1" customWidth="1"/>
    <col min="46" max="46" width="6.1796875" hidden="1" customWidth="1"/>
    <col min="47" max="47" width="6.453125" hidden="1" customWidth="1"/>
    <col min="48" max="48" width="3" style="2" hidden="1" customWidth="1"/>
    <col min="49" max="49" width="8" hidden="1" customWidth="1"/>
    <col min="50" max="50" width="3.7265625" hidden="1" customWidth="1"/>
    <col min="51" max="51" width="3.7265625" style="43" hidden="1" customWidth="1"/>
    <col min="52" max="53" width="3" style="24" hidden="1" customWidth="1"/>
    <col min="54" max="54" width="8.7265625" style="24" hidden="1" customWidth="1"/>
    <col min="55" max="55" width="9.1796875" style="24" hidden="1" customWidth="1"/>
    <col min="56" max="56" width="7.81640625" style="24" hidden="1" customWidth="1"/>
    <col min="57" max="58" width="6.81640625" style="24" hidden="1" customWidth="1"/>
    <col min="59" max="59" width="10.54296875" style="24" hidden="1" customWidth="1"/>
    <col min="60" max="60" width="6.26953125" style="24" hidden="1" customWidth="1"/>
    <col min="61" max="61" width="8.26953125" style="24" hidden="1" customWidth="1"/>
    <col min="62" max="62" width="7.26953125" style="24" hidden="1" customWidth="1"/>
    <col min="63" max="64" width="5.453125" style="24" hidden="1" customWidth="1"/>
    <col min="65" max="65" width="7.453125" style="24" hidden="1" customWidth="1"/>
    <col min="66" max="66" width="4.26953125" style="24" hidden="1" customWidth="1"/>
    <col min="67" max="67" width="9.1796875" style="24" hidden="1" customWidth="1"/>
    <col min="68" max="69" width="4.1796875" style="2" hidden="1" customWidth="1"/>
    <col min="70" max="70" width="5.54296875" style="24" hidden="1" customWidth="1"/>
    <col min="71" max="71" width="5" style="24" hidden="1" customWidth="1"/>
    <col min="72" max="72" width="3" style="24" hidden="1" customWidth="1"/>
    <col min="73" max="73" width="5.7265625" hidden="1" customWidth="1"/>
    <col min="74" max="74" width="7.1796875" hidden="1" customWidth="1"/>
    <col min="75" max="75" width="7.54296875" hidden="1" customWidth="1"/>
    <col min="76" max="76" width="9.1796875" hidden="1" customWidth="1"/>
    <col min="77" max="77" width="4.453125" hidden="1" customWidth="1"/>
    <col min="78" max="78" width="3.26953125" hidden="1" customWidth="1"/>
    <col min="79" max="79" width="4.1796875" hidden="1" customWidth="1"/>
    <col min="80" max="80" width="5.453125" hidden="1" customWidth="1"/>
    <col min="81" max="81" width="4.1796875" hidden="1" customWidth="1"/>
    <col min="82" max="83" width="9.1796875" hidden="1" customWidth="1"/>
  </cols>
  <sheetData>
    <row r="1" spans="2:83" ht="18.5" x14ac:dyDescent="0.45">
      <c r="B1" s="57" t="s">
        <v>0</v>
      </c>
      <c r="E1" s="1"/>
      <c r="H1" s="1"/>
      <c r="K1" s="1"/>
      <c r="N1" s="1"/>
      <c r="Q1" s="1"/>
      <c r="W1" s="127" t="s">
        <v>90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L1" s="127" t="s">
        <v>91</v>
      </c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BA1" s="120" t="s">
        <v>81</v>
      </c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67"/>
      <c r="BU1" s="120" t="s">
        <v>82</v>
      </c>
      <c r="BV1" s="120"/>
      <c r="BW1" s="120"/>
      <c r="BX1" s="120"/>
      <c r="BY1" s="120"/>
      <c r="BZ1" s="120"/>
      <c r="CA1" s="120"/>
      <c r="CB1" s="120"/>
      <c r="CC1" s="120"/>
      <c r="CD1" s="120"/>
      <c r="CE1" s="120"/>
    </row>
    <row r="2" spans="2:83" ht="44.25" customHeight="1" x14ac:dyDescent="0.35">
      <c r="B2" s="118" t="s">
        <v>1</v>
      </c>
      <c r="C2" s="119"/>
      <c r="E2" s="118" t="s">
        <v>2</v>
      </c>
      <c r="F2" s="119"/>
      <c r="H2" s="118" t="s">
        <v>10</v>
      </c>
      <c r="I2" s="119"/>
      <c r="K2" s="118" t="s">
        <v>4</v>
      </c>
      <c r="L2" s="119"/>
      <c r="N2" s="118" t="s">
        <v>5</v>
      </c>
      <c r="O2" s="119"/>
      <c r="Q2" s="118" t="s">
        <v>8</v>
      </c>
      <c r="R2" s="119"/>
      <c r="T2" s="122" t="s">
        <v>49</v>
      </c>
      <c r="U2" s="122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106</v>
      </c>
      <c r="AD2" s="31" t="s">
        <v>107</v>
      </c>
      <c r="AE2" s="31" t="s">
        <v>20</v>
      </c>
      <c r="AF2" s="31"/>
      <c r="AG2" s="128" t="s">
        <v>41</v>
      </c>
      <c r="AH2" s="128"/>
      <c r="AI2" s="128"/>
      <c r="AJ2" s="128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106</v>
      </c>
      <c r="AS2" s="26" t="s">
        <v>107</v>
      </c>
      <c r="AT2" s="26" t="s">
        <v>20</v>
      </c>
      <c r="AU2" s="26"/>
      <c r="AV2" s="129" t="s">
        <v>41</v>
      </c>
      <c r="AW2" s="129"/>
      <c r="AX2" s="129"/>
      <c r="AY2" s="129"/>
      <c r="BA2" s="62" t="s">
        <v>29</v>
      </c>
      <c r="BB2" s="63"/>
      <c r="BC2" s="64" t="s">
        <v>42</v>
      </c>
      <c r="BD2" s="64" t="s">
        <v>43</v>
      </c>
      <c r="BE2" s="123" t="s">
        <v>108</v>
      </c>
      <c r="BF2" s="124"/>
      <c r="BG2" s="124"/>
      <c r="BH2" s="124"/>
      <c r="BI2" s="125"/>
      <c r="BJ2" s="68" t="s">
        <v>85</v>
      </c>
      <c r="BK2" s="68" t="s">
        <v>84</v>
      </c>
      <c r="BL2" s="64" t="s">
        <v>86</v>
      </c>
      <c r="BM2" s="64" t="s">
        <v>109</v>
      </c>
      <c r="BN2" s="85"/>
      <c r="BO2" s="86"/>
      <c r="BP2" s="86"/>
      <c r="BQ2" s="86"/>
      <c r="BR2" s="86"/>
      <c r="BS2" s="87"/>
      <c r="BU2" s="58" t="s">
        <v>40</v>
      </c>
      <c r="BV2" s="58" t="s">
        <v>39</v>
      </c>
      <c r="BW2" s="58" t="s">
        <v>33</v>
      </c>
      <c r="BX2" s="59"/>
      <c r="BY2" s="60"/>
      <c r="BZ2" s="61" t="s">
        <v>83</v>
      </c>
      <c r="CA2" s="60"/>
      <c r="CB2" s="121" t="s">
        <v>41</v>
      </c>
      <c r="CC2" s="121"/>
      <c r="CD2" s="121"/>
      <c r="CE2" s="121"/>
    </row>
    <row r="3" spans="2:83" ht="30.75" customHeight="1" x14ac:dyDescent="0.35">
      <c r="B3" s="50">
        <v>3</v>
      </c>
      <c r="C3" s="50">
        <v>2</v>
      </c>
      <c r="E3" s="50">
        <v>10</v>
      </c>
      <c r="F3" s="50">
        <v>4</v>
      </c>
      <c r="H3" s="50">
        <v>19</v>
      </c>
      <c r="I3" s="50">
        <v>18</v>
      </c>
      <c r="K3" s="50">
        <v>2</v>
      </c>
      <c r="L3" s="50">
        <v>9</v>
      </c>
      <c r="N3" s="50">
        <v>13</v>
      </c>
      <c r="O3" s="50">
        <v>16</v>
      </c>
      <c r="Q3" s="50">
        <v>1</v>
      </c>
      <c r="R3" s="50">
        <v>3</v>
      </c>
      <c r="T3" s="44" t="s">
        <v>47</v>
      </c>
      <c r="U3" s="73">
        <v>18</v>
      </c>
      <c r="W3" s="34">
        <f>RANK(AD3,$AD$3:$AD$8,1)</f>
        <v>2</v>
      </c>
      <c r="X3" s="35">
        <f>IF(COUNTIF(Y$3:$Y8,Y3)&gt;1,CONCATENATE(Y3&amp;"="),Y3)</f>
        <v>2</v>
      </c>
      <c r="Y3" s="35">
        <f>RANK(AC3,$AC$3:$AC$8,1)</f>
        <v>2</v>
      </c>
      <c r="Z3" s="97" t="s">
        <v>31</v>
      </c>
      <c r="AA3" s="36">
        <v>0.1</v>
      </c>
      <c r="AB3" s="35">
        <f>SUM(B3:B10)</f>
        <v>129</v>
      </c>
      <c r="AC3" s="37">
        <f>AB3+(AE3*1000)</f>
        <v>129</v>
      </c>
      <c r="AD3" s="37">
        <f>AC3+AA3</f>
        <v>129.1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Witham</v>
      </c>
      <c r="AI3" s="38">
        <f t="shared" ref="AI3:AI8" si="0">VLOOKUP(AF3,$W$3:$AB$8,6,FALSE)</f>
        <v>101</v>
      </c>
      <c r="AJ3" s="38">
        <f>VLOOKUP(AF3,$W$3:$AE$8,9,FALSE)</f>
        <v>0</v>
      </c>
      <c r="AK3" s="24"/>
      <c r="AL3" s="29">
        <f>RANK(AS3,$AS$3:$AS$8,1)</f>
        <v>6</v>
      </c>
      <c r="AM3" s="29">
        <f>IF(COUNTIF($AN$3:AN8,AN3)&gt;1,CONCATENATE(AN3&amp;"="),AN3)</f>
        <v>6</v>
      </c>
      <c r="AN3" s="29">
        <f>RANK(AR3,$AR$3:$AR$8,1)</f>
        <v>6</v>
      </c>
      <c r="AO3" s="99" t="s">
        <v>31</v>
      </c>
      <c r="AP3" s="30">
        <v>0.1</v>
      </c>
      <c r="AQ3" s="29">
        <f>SUM(C3:C6)</f>
        <v>149</v>
      </c>
      <c r="AR3" s="29">
        <f>AQ3+(AT3*1000)</f>
        <v>3149</v>
      </c>
      <c r="AS3" s="82">
        <f>AR3+AP3</f>
        <v>3149.1</v>
      </c>
      <c r="AT3" s="29">
        <f>IF(COUNTIF(C3:C6,$F$24)=0,0,COUNTIF(C3:C6,$F$24))</f>
        <v>3</v>
      </c>
      <c r="AU3" s="29">
        <v>1</v>
      </c>
      <c r="AV3" s="40">
        <f>VLOOKUP(AU3,$AL$3:$AQ$8,2,FALSE)</f>
        <v>1</v>
      </c>
      <c r="AW3" s="41" t="str">
        <f>VLOOKUP(AU3,$AL$3:$AQ$8,4,FALSE)</f>
        <v>Witham</v>
      </c>
      <c r="AX3" s="41">
        <f>VLOOKUP(AU3,$AL$3:$AQ$8,6,FALSE)</f>
        <v>37</v>
      </c>
      <c r="AY3" s="40">
        <f>VLOOKUP(AU3,$AL$3:$AT$8,9,FALSE)</f>
        <v>0</v>
      </c>
      <c r="BA3" s="63">
        <f>RANK(BI3,$BI$3:$BI$8,1)</f>
        <v>5</v>
      </c>
      <c r="BB3" s="96" t="s">
        <v>31</v>
      </c>
      <c r="BC3" s="63">
        <f>Y3+AN3</f>
        <v>8</v>
      </c>
      <c r="BD3" s="63">
        <f t="shared" ref="BD3:BD8" si="1">AB3+AQ3</f>
        <v>278</v>
      </c>
      <c r="BE3" s="63">
        <f>BC3+(BF3*1000)</f>
        <v>3008</v>
      </c>
      <c r="BF3" s="81">
        <f>AT3+AE3</f>
        <v>3</v>
      </c>
      <c r="BG3" s="84">
        <f>BE3+(BD3/10000)</f>
        <v>3008.0277999999998</v>
      </c>
      <c r="BH3" s="63">
        <f>IF(COUNTIF($BG$3:$BG$8,BG3)=1,0,0.0001*BK3)</f>
        <v>0</v>
      </c>
      <c r="BI3" s="84">
        <f>BG3+BH3</f>
        <v>3008.0277999999998</v>
      </c>
      <c r="BJ3" s="63">
        <f>RANK((LARGE($BG$3:$BG$8,6)),$BG$3:$BG$8,1)</f>
        <v>1</v>
      </c>
      <c r="BK3" s="88">
        <v>1</v>
      </c>
      <c r="BL3" s="88">
        <v>6</v>
      </c>
      <c r="BM3" s="63">
        <f>VLOOKUP(BK3,$BA$3:$BF$8,5,FALSE)+(VLOOKUP(BK3,$BA$3:$BF$8,6,FALSE)/100)</f>
        <v>2</v>
      </c>
      <c r="BN3" s="66">
        <f t="shared" ref="BN3:BN8" si="2">IF(COUNTIF($BJ$3:$BJ$8,BJ3)&gt;1,CONCATENATE(BJ3&amp;"="),BJ3)</f>
        <v>1</v>
      </c>
      <c r="BO3" s="70" t="str">
        <f t="shared" ref="BO3:BO8" si="3">VLOOKUP(BK3,$BA$3:$BB$8,2,FALSE)</f>
        <v>Witham</v>
      </c>
      <c r="BP3" s="66">
        <f t="shared" ref="BP3:BP8" si="4">VLOOKUP(BK3,$BA$3:$BD$8,3,FALSE)</f>
        <v>2</v>
      </c>
      <c r="BQ3" s="66">
        <f t="shared" ref="BQ3:BQ8" si="5">VLOOKUP(BK3,$BA$3:$BF$8,6,FALSE)</f>
        <v>0</v>
      </c>
      <c r="BR3" s="66" t="str">
        <f>IF(COUNTIF($BM$3:$BM$8,BM3)=1,"",VLOOKUP(BK3,$BA$3:$BD$8,4,FALSE))</f>
        <v/>
      </c>
      <c r="BS3" s="66">
        <f t="shared" ref="BS3:BS8" si="6">IF(COUNTIF($BJ$3:$BJ$8,BJ3)&gt;1,(SUMIF($BJ$3:$BJ$8,BJ3,$BL$3:$BL$8))/COUNTIF($BJ$3:$BJ$8,BJ3),BL3)</f>
        <v>6</v>
      </c>
      <c r="BU3" s="61">
        <f>RANK(CA3,$CA$3:$CA$8)</f>
        <v>1</v>
      </c>
      <c r="BV3" s="61">
        <f>IF(COUNTIF($BW$3:$BW$8,BW3)&gt;1,CONCATENATE(BW3&amp;"="),BW3)</f>
        <v>1</v>
      </c>
      <c r="BW3" s="61">
        <f>RANK(BY3,$BY$3:$BY$8)</f>
        <v>1</v>
      </c>
      <c r="BX3" s="93" t="s">
        <v>31</v>
      </c>
      <c r="BY3" s="61">
        <f t="shared" ref="BY3:BY8" si="7">U3+VLOOKUP(BX3,$BO$3:$BS$8,5,FALSE)</f>
        <v>20</v>
      </c>
      <c r="BZ3" s="61">
        <v>0.1</v>
      </c>
      <c r="CA3" s="61">
        <f>BY3+BZ3</f>
        <v>20.100000000000001</v>
      </c>
      <c r="CB3" s="61">
        <v>1</v>
      </c>
      <c r="CC3" s="61">
        <f>VLOOKUP($CB3,$BU$3:$BY$8,2,FALSE)</f>
        <v>1</v>
      </c>
      <c r="CD3" s="69" t="str">
        <f>VLOOKUP($CB3,$BU$3:$BY$8,4,FALSE)</f>
        <v>Colchester Harriers</v>
      </c>
      <c r="CE3" s="61">
        <f>VLOOKUP($CB3,$BU$3:$BY$8,5,FALSE)</f>
        <v>20</v>
      </c>
    </row>
    <row r="4" spans="2:83" ht="30.75" customHeight="1" x14ac:dyDescent="0.35">
      <c r="B4" s="50">
        <v>4</v>
      </c>
      <c r="C4" s="50">
        <v>49</v>
      </c>
      <c r="E4" s="50">
        <v>30</v>
      </c>
      <c r="F4" s="50">
        <v>10</v>
      </c>
      <c r="H4" s="50">
        <v>29</v>
      </c>
      <c r="I4" s="50">
        <v>23</v>
      </c>
      <c r="K4" s="50">
        <v>52</v>
      </c>
      <c r="L4" s="50">
        <v>46</v>
      </c>
      <c r="N4" s="50">
        <v>26</v>
      </c>
      <c r="O4" s="50">
        <v>21</v>
      </c>
      <c r="Q4" s="50">
        <v>7</v>
      </c>
      <c r="R4" s="50">
        <v>5</v>
      </c>
      <c r="T4" s="44" t="s">
        <v>44</v>
      </c>
      <c r="U4" s="73">
        <v>12</v>
      </c>
      <c r="W4" s="34">
        <f t="shared" ref="W4:W8" si="8">RANK(AD4,$AD$3:$AD$8,1)</f>
        <v>3</v>
      </c>
      <c r="X4" s="35">
        <f>IF(COUNTIF(Y$3:$Y9,Y4)&gt;1,CONCATENATE(Y4&amp;"="),Y4)</f>
        <v>3</v>
      </c>
      <c r="Y4" s="35">
        <f t="shared" ref="Y4:Y8" si="9">RANK(AC4,$AC$3:$AC$8,1)</f>
        <v>3</v>
      </c>
      <c r="Z4" s="97" t="s">
        <v>32</v>
      </c>
      <c r="AA4" s="36">
        <v>0.2</v>
      </c>
      <c r="AB4" s="35">
        <f>SUM(E3:E10)</f>
        <v>276</v>
      </c>
      <c r="AC4" s="37">
        <f t="shared" ref="AC4:AC8" si="10">AB4+(AE4*1000)</f>
        <v>276</v>
      </c>
      <c r="AD4" s="37">
        <f t="shared" ref="AD4:AD8" si="11">AC4+AA4</f>
        <v>276.2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Colchester Harriers</v>
      </c>
      <c r="AI4" s="38">
        <f t="shared" si="0"/>
        <v>129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2</v>
      </c>
      <c r="AM4" s="29">
        <f>IF(COUNTIF($AN$3:AN9,AN4)&gt;1,CONCATENATE(AN4&amp;"="),AN4)</f>
        <v>2</v>
      </c>
      <c r="AN4" s="29">
        <f t="shared" ref="AN4:AN8" si="16">RANK(AR4,$AR$3:$AR$8,1)</f>
        <v>2</v>
      </c>
      <c r="AO4" s="99" t="s">
        <v>32</v>
      </c>
      <c r="AP4" s="30">
        <v>0.2</v>
      </c>
      <c r="AQ4" s="29">
        <f>SUM(F3:F6)</f>
        <v>55</v>
      </c>
      <c r="AR4" s="29">
        <f t="shared" ref="AR4:AR8" si="17">AQ4+(AT4*1000)</f>
        <v>55</v>
      </c>
      <c r="AS4" s="82">
        <f t="shared" ref="AS4:AS8" si="18">AR4+AP4</f>
        <v>55.2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Great Bentley</v>
      </c>
      <c r="AX4" s="41">
        <f t="shared" ref="AX4:AX8" si="21">VLOOKUP(AU4,$AL$3:$AQ$8,6,FALSE)</f>
        <v>55</v>
      </c>
      <c r="AY4" s="40">
        <f t="shared" ref="AY4:AY8" si="22">VLOOKUP(AU4,$AL$3:$AT$8,9,FALSE)</f>
        <v>0</v>
      </c>
      <c r="BA4" s="63">
        <f t="shared" ref="BA4:BA8" si="23">RANK(BI4,$BI$3:$BI$8,1)</f>
        <v>2</v>
      </c>
      <c r="BB4" s="96" t="s">
        <v>32</v>
      </c>
      <c r="BC4" s="63">
        <f t="shared" ref="BC4:BC8" si="24">Y4+AN4</f>
        <v>5</v>
      </c>
      <c r="BD4" s="63">
        <f t="shared" si="1"/>
        <v>331</v>
      </c>
      <c r="BE4" s="63">
        <f t="shared" ref="BE4:BE8" si="25">BC4+(BF4*1000)</f>
        <v>5</v>
      </c>
      <c r="BF4" s="81">
        <f t="shared" ref="BF4:BF8" si="26">AT4+AE4</f>
        <v>0</v>
      </c>
      <c r="BG4" s="84">
        <f t="shared" ref="BG4:BG8" si="27">BE4+(BD4/10000)</f>
        <v>5.0331000000000001</v>
      </c>
      <c r="BH4" s="63">
        <f t="shared" ref="BH4:BH8" si="28">IF(COUNTIF($BG$3:$BG$8,BG4)=1,0,0.0001*BK4)</f>
        <v>0</v>
      </c>
      <c r="BI4" s="84">
        <f t="shared" ref="BI4:BI8" si="29">BG4+BH4</f>
        <v>5.0331000000000001</v>
      </c>
      <c r="BJ4" s="63">
        <f>RANK((LARGE($BG$3:$BG$8,5)),$BG$3:$BG$8,1)</f>
        <v>2</v>
      </c>
      <c r="BK4" s="88">
        <v>2</v>
      </c>
      <c r="BL4" s="88">
        <v>5</v>
      </c>
      <c r="BM4" s="63">
        <f t="shared" ref="BM4:BM8" si="30">VLOOKUP(BK4,$BA$3:$BF$8,5,FALSE)+(VLOOKUP(BK4,$BA$3:$BF$8,6,FALSE)/100)</f>
        <v>5</v>
      </c>
      <c r="BN4" s="66">
        <f t="shared" si="2"/>
        <v>2</v>
      </c>
      <c r="BO4" s="70" t="str">
        <f t="shared" si="3"/>
        <v>Great Bentley</v>
      </c>
      <c r="BP4" s="66">
        <f t="shared" si="4"/>
        <v>5</v>
      </c>
      <c r="BQ4" s="66">
        <f t="shared" si="5"/>
        <v>0</v>
      </c>
      <c r="BR4" s="66" t="str">
        <f t="shared" ref="BR4:BR8" si="31">IF(COUNTIF($BM$3:$BM$8,BP4)=1,"",VLOOKUP(BK4,$BA$3:$BD$8,4,FALSE))</f>
        <v/>
      </c>
      <c r="BS4" s="66">
        <f t="shared" si="6"/>
        <v>5</v>
      </c>
      <c r="BU4" s="61">
        <f t="shared" ref="BU4:BU8" si="32">RANK(CA4,$CA$3:$CA$8)</f>
        <v>3</v>
      </c>
      <c r="BV4" s="61">
        <f t="shared" ref="BV4:BV8" si="33">IF(COUNTIF($BW$3:$BW$8,BW4)&gt;1,CONCATENATE(BW4&amp;"="),BW4)</f>
        <v>3</v>
      </c>
      <c r="BW4" s="61">
        <f t="shared" ref="BW4:BW8" si="34">RANK(BY4,$BY$3:$BY$8)</f>
        <v>3</v>
      </c>
      <c r="BX4" s="93" t="s">
        <v>32</v>
      </c>
      <c r="BY4" s="61">
        <f t="shared" si="7"/>
        <v>17</v>
      </c>
      <c r="BZ4" s="61">
        <v>0.2</v>
      </c>
      <c r="CA4" s="61">
        <f t="shared" ref="CA4:CA8" si="35">BY4+BZ4</f>
        <v>17.2</v>
      </c>
      <c r="CB4" s="61">
        <v>2</v>
      </c>
      <c r="CC4" s="61">
        <f t="shared" ref="CC4:CC8" si="36">VLOOKUP($CB4,$BU$3:$BY$8,2,FALSE)</f>
        <v>2</v>
      </c>
      <c r="CD4" s="69" t="str">
        <f t="shared" ref="CD4:CD8" si="37">VLOOKUP($CB4,$BU$3:$BY$8,4,FALSE)</f>
        <v>Witham</v>
      </c>
      <c r="CE4" s="61">
        <f t="shared" ref="CE4:CE8" si="38">VLOOKUP($CB4,$BU$3:$BY$8,5,FALSE)</f>
        <v>18</v>
      </c>
    </row>
    <row r="5" spans="2:83" ht="30.75" customHeight="1" x14ac:dyDescent="0.35">
      <c r="B5" s="50">
        <v>5</v>
      </c>
      <c r="C5" s="50">
        <v>49</v>
      </c>
      <c r="E5" s="50">
        <v>32</v>
      </c>
      <c r="F5" s="50">
        <v>14</v>
      </c>
      <c r="H5" s="50">
        <v>49</v>
      </c>
      <c r="I5" s="50">
        <v>28</v>
      </c>
      <c r="K5" s="50">
        <v>115</v>
      </c>
      <c r="L5" s="50">
        <v>49</v>
      </c>
      <c r="N5" s="50">
        <v>46</v>
      </c>
      <c r="O5" s="50">
        <v>49</v>
      </c>
      <c r="Q5" s="50">
        <v>9</v>
      </c>
      <c r="R5" s="50">
        <v>12</v>
      </c>
      <c r="T5" s="44" t="s">
        <v>50</v>
      </c>
      <c r="U5" s="73">
        <v>4</v>
      </c>
      <c r="W5" s="34">
        <f t="shared" si="8"/>
        <v>5</v>
      </c>
      <c r="X5" s="35">
        <f>IF(COUNTIF(Y$3:$Y10,Y5)&gt;1,CONCATENATE(Y5&amp;"="),Y5)</f>
        <v>5</v>
      </c>
      <c r="Y5" s="35">
        <f t="shared" si="9"/>
        <v>5</v>
      </c>
      <c r="Z5" s="97" t="s">
        <v>10</v>
      </c>
      <c r="AA5" s="36">
        <v>0.3</v>
      </c>
      <c r="AB5" s="35">
        <f>SUM(H3:H10)</f>
        <v>531</v>
      </c>
      <c r="AC5" s="37">
        <f t="shared" si="10"/>
        <v>1531</v>
      </c>
      <c r="AD5" s="37">
        <f t="shared" si="11"/>
        <v>1531.3</v>
      </c>
      <c r="AE5" s="42">
        <f>IF(COUNTIF(H3:H10,$F$23)=0,0,COUNTIF(H3:H10,$F$23))</f>
        <v>1</v>
      </c>
      <c r="AF5" s="35">
        <v>3</v>
      </c>
      <c r="AG5" s="38">
        <f t="shared" si="12"/>
        <v>3</v>
      </c>
      <c r="AH5" s="39" t="str">
        <f t="shared" si="13"/>
        <v>Great Bentley</v>
      </c>
      <c r="AI5" s="38">
        <f t="shared" si="0"/>
        <v>276</v>
      </c>
      <c r="AJ5" s="38">
        <f t="shared" si="14"/>
        <v>0</v>
      </c>
      <c r="AK5" s="24"/>
      <c r="AL5" s="29">
        <f t="shared" si="15"/>
        <v>3</v>
      </c>
      <c r="AM5" s="29">
        <f>IF(COUNTIF($AN$3:AN10,AN5)&gt;1,CONCATENATE(AN5&amp;"="),AN5)</f>
        <v>3</v>
      </c>
      <c r="AN5" s="29">
        <f t="shared" si="16"/>
        <v>3</v>
      </c>
      <c r="AO5" s="99" t="s">
        <v>10</v>
      </c>
      <c r="AP5" s="30">
        <v>0.3</v>
      </c>
      <c r="AQ5" s="29">
        <f>SUM(I3:I6)</f>
        <v>107</v>
      </c>
      <c r="AR5" s="29">
        <f t="shared" si="17"/>
        <v>107</v>
      </c>
      <c r="AS5" s="82">
        <f t="shared" si="18"/>
        <v>107.3</v>
      </c>
      <c r="AT5" s="29">
        <f>IF(COUNTIF(I3:I6,$F$24)=0,0,COUNTIF(I3:I6,$F$24))</f>
        <v>0</v>
      </c>
      <c r="AU5" s="29">
        <v>3</v>
      </c>
      <c r="AV5" s="40">
        <f t="shared" si="19"/>
        <v>3</v>
      </c>
      <c r="AW5" s="41" t="str">
        <f t="shared" si="20"/>
        <v>Halstead</v>
      </c>
      <c r="AX5" s="41">
        <f t="shared" si="21"/>
        <v>107</v>
      </c>
      <c r="AY5" s="40">
        <f t="shared" si="22"/>
        <v>0</v>
      </c>
      <c r="BA5" s="63">
        <f t="shared" si="23"/>
        <v>3</v>
      </c>
      <c r="BB5" s="96" t="s">
        <v>10</v>
      </c>
      <c r="BC5" s="63">
        <f t="shared" si="24"/>
        <v>8</v>
      </c>
      <c r="BD5" s="63">
        <f t="shared" si="1"/>
        <v>638</v>
      </c>
      <c r="BE5" s="63">
        <f t="shared" si="25"/>
        <v>1008</v>
      </c>
      <c r="BF5" s="81">
        <f t="shared" si="26"/>
        <v>1</v>
      </c>
      <c r="BG5" s="84">
        <f t="shared" si="27"/>
        <v>1008.0638</v>
      </c>
      <c r="BH5" s="63">
        <f t="shared" si="28"/>
        <v>0</v>
      </c>
      <c r="BI5" s="84">
        <f t="shared" si="29"/>
        <v>1008.0638</v>
      </c>
      <c r="BJ5" s="63">
        <f>RANK((LARGE($BG$3:$BG$8,4)),$BG$3:$BG$8,1)</f>
        <v>3</v>
      </c>
      <c r="BK5" s="88">
        <v>3</v>
      </c>
      <c r="BL5" s="88">
        <v>4</v>
      </c>
      <c r="BM5" s="63">
        <f t="shared" si="30"/>
        <v>1008.01</v>
      </c>
      <c r="BN5" s="66">
        <f t="shared" si="2"/>
        <v>3</v>
      </c>
      <c r="BO5" s="70" t="str">
        <f t="shared" si="3"/>
        <v>Halstead</v>
      </c>
      <c r="BP5" s="66">
        <f t="shared" si="4"/>
        <v>8</v>
      </c>
      <c r="BQ5" s="66">
        <f t="shared" si="5"/>
        <v>1</v>
      </c>
      <c r="BR5" s="66">
        <f t="shared" si="31"/>
        <v>638</v>
      </c>
      <c r="BS5" s="66">
        <f t="shared" si="6"/>
        <v>4</v>
      </c>
      <c r="BU5" s="61">
        <f t="shared" si="32"/>
        <v>6</v>
      </c>
      <c r="BV5" s="61">
        <f t="shared" si="33"/>
        <v>6</v>
      </c>
      <c r="BW5" s="61">
        <f t="shared" si="34"/>
        <v>6</v>
      </c>
      <c r="BX5" s="93" t="s">
        <v>10</v>
      </c>
      <c r="BY5" s="61">
        <f t="shared" si="7"/>
        <v>8</v>
      </c>
      <c r="BZ5" s="61">
        <v>0.3</v>
      </c>
      <c r="CA5" s="61">
        <f t="shared" si="35"/>
        <v>8.3000000000000007</v>
      </c>
      <c r="CB5" s="61">
        <v>3</v>
      </c>
      <c r="CC5" s="61">
        <f t="shared" si="36"/>
        <v>3</v>
      </c>
      <c r="CD5" s="69" t="str">
        <f t="shared" si="37"/>
        <v>Great Bentley</v>
      </c>
      <c r="CE5" s="61">
        <f t="shared" si="38"/>
        <v>17</v>
      </c>
    </row>
    <row r="6" spans="2:83" ht="30.75" customHeight="1" thickBot="1" x14ac:dyDescent="0.4">
      <c r="B6" s="50">
        <v>14</v>
      </c>
      <c r="C6" s="50">
        <v>49</v>
      </c>
      <c r="E6" s="50">
        <v>33</v>
      </c>
      <c r="F6" s="50">
        <v>27</v>
      </c>
      <c r="H6" s="50">
        <v>60</v>
      </c>
      <c r="I6" s="50">
        <v>38</v>
      </c>
      <c r="K6" s="50">
        <v>115</v>
      </c>
      <c r="L6" s="50">
        <v>49</v>
      </c>
      <c r="N6" s="50">
        <v>50</v>
      </c>
      <c r="O6" s="50">
        <v>49</v>
      </c>
      <c r="Q6" s="50">
        <v>11</v>
      </c>
      <c r="R6" s="50">
        <v>17</v>
      </c>
      <c r="T6" s="44" t="s">
        <v>46</v>
      </c>
      <c r="U6" s="73">
        <v>11</v>
      </c>
      <c r="W6" s="34">
        <f t="shared" si="8"/>
        <v>6</v>
      </c>
      <c r="X6" s="35">
        <f>IF(COUNTIF(Y$3:$Y10,Y6)&gt;1,CONCATENATE(Y6&amp;"="),Y6)</f>
        <v>6</v>
      </c>
      <c r="Y6" s="35">
        <f t="shared" si="9"/>
        <v>6</v>
      </c>
      <c r="Z6" s="97" t="s">
        <v>30</v>
      </c>
      <c r="AA6" s="36">
        <v>0.4</v>
      </c>
      <c r="AB6" s="35">
        <f>SUM(K3:K10)</f>
        <v>744</v>
      </c>
      <c r="AC6" s="37">
        <f t="shared" si="10"/>
        <v>6744</v>
      </c>
      <c r="AD6" s="37">
        <f t="shared" si="11"/>
        <v>6744.4</v>
      </c>
      <c r="AE6" s="42">
        <f>IF(COUNTIF(K3:K10,$F$23)=0,0,COUNTIF(K3:K10,$F$23))</f>
        <v>6</v>
      </c>
      <c r="AF6" s="35">
        <v>4</v>
      </c>
      <c r="AG6" s="38">
        <f t="shared" si="12"/>
        <v>4</v>
      </c>
      <c r="AH6" s="39" t="str">
        <f t="shared" si="13"/>
        <v>Springfield</v>
      </c>
      <c r="AI6" s="38">
        <f t="shared" si="0"/>
        <v>460</v>
      </c>
      <c r="AJ6" s="38">
        <f t="shared" si="14"/>
        <v>0</v>
      </c>
      <c r="AK6" s="24"/>
      <c r="AL6" s="29">
        <f t="shared" si="15"/>
        <v>5</v>
      </c>
      <c r="AM6" s="29">
        <f>IF(COUNTIF($AN$3:AN10,AN6)&gt;1,CONCATENATE(AN6&amp;"="),AN6)</f>
        <v>5</v>
      </c>
      <c r="AN6" s="29">
        <f t="shared" si="16"/>
        <v>5</v>
      </c>
      <c r="AO6" s="99" t="s">
        <v>30</v>
      </c>
      <c r="AP6" s="30">
        <v>0.4</v>
      </c>
      <c r="AQ6" s="29">
        <f>SUM(L3:L6)</f>
        <v>153</v>
      </c>
      <c r="AR6" s="29">
        <f t="shared" si="17"/>
        <v>2153</v>
      </c>
      <c r="AS6" s="82">
        <f t="shared" si="18"/>
        <v>2153.4</v>
      </c>
      <c r="AT6" s="29">
        <f>IF(COUNTIF(L3:L6,$F$24)=0,0,COUNTIF(L3:L6,$F$24))</f>
        <v>2</v>
      </c>
      <c r="AU6" s="29">
        <v>4</v>
      </c>
      <c r="AV6" s="40">
        <f t="shared" si="19"/>
        <v>4</v>
      </c>
      <c r="AW6" s="41" t="str">
        <f t="shared" si="20"/>
        <v>Springfield</v>
      </c>
      <c r="AX6" s="41">
        <f t="shared" si="21"/>
        <v>135</v>
      </c>
      <c r="AY6" s="40">
        <f t="shared" si="22"/>
        <v>2</v>
      </c>
      <c r="BA6" s="63">
        <f t="shared" si="23"/>
        <v>6</v>
      </c>
      <c r="BB6" s="96" t="s">
        <v>30</v>
      </c>
      <c r="BC6" s="63">
        <f t="shared" si="24"/>
        <v>11</v>
      </c>
      <c r="BD6" s="63">
        <f t="shared" si="1"/>
        <v>897</v>
      </c>
      <c r="BE6" s="63">
        <f t="shared" si="25"/>
        <v>8011</v>
      </c>
      <c r="BF6" s="81">
        <f t="shared" si="26"/>
        <v>8</v>
      </c>
      <c r="BG6" s="84">
        <f t="shared" si="27"/>
        <v>8011.0897000000004</v>
      </c>
      <c r="BH6" s="63">
        <f t="shared" si="28"/>
        <v>0</v>
      </c>
      <c r="BI6" s="84">
        <f t="shared" si="29"/>
        <v>8011.0897000000004</v>
      </c>
      <c r="BJ6" s="63">
        <f>RANK((LARGE($BG$3:$BG$8,3)),$BG$3:$BG$8,1)</f>
        <v>4</v>
      </c>
      <c r="BK6" s="88">
        <v>4</v>
      </c>
      <c r="BL6" s="88">
        <v>3</v>
      </c>
      <c r="BM6" s="63">
        <f t="shared" si="30"/>
        <v>2008.02</v>
      </c>
      <c r="BN6" s="66">
        <f t="shared" si="2"/>
        <v>4</v>
      </c>
      <c r="BO6" s="70" t="str">
        <f t="shared" si="3"/>
        <v>Springfield</v>
      </c>
      <c r="BP6" s="66">
        <f t="shared" si="4"/>
        <v>8</v>
      </c>
      <c r="BQ6" s="66">
        <f t="shared" si="5"/>
        <v>2</v>
      </c>
      <c r="BR6" s="66">
        <f t="shared" si="31"/>
        <v>595</v>
      </c>
      <c r="BS6" s="66">
        <f t="shared" si="6"/>
        <v>3</v>
      </c>
      <c r="BU6" s="61">
        <f t="shared" si="32"/>
        <v>4</v>
      </c>
      <c r="BV6" s="61">
        <f t="shared" si="33"/>
        <v>4</v>
      </c>
      <c r="BW6" s="61">
        <f t="shared" si="34"/>
        <v>4</v>
      </c>
      <c r="BX6" s="93" t="s">
        <v>30</v>
      </c>
      <c r="BY6" s="61">
        <f t="shared" si="7"/>
        <v>12</v>
      </c>
      <c r="BZ6" s="61">
        <v>0.4</v>
      </c>
      <c r="CA6" s="61">
        <f t="shared" si="35"/>
        <v>12.4</v>
      </c>
      <c r="CB6" s="61">
        <v>4</v>
      </c>
      <c r="CC6" s="61">
        <f t="shared" si="36"/>
        <v>4</v>
      </c>
      <c r="CD6" s="69" t="str">
        <f t="shared" si="37"/>
        <v>Ipswich Jaffa</v>
      </c>
      <c r="CE6" s="61">
        <f t="shared" si="38"/>
        <v>12</v>
      </c>
    </row>
    <row r="7" spans="2:83" ht="30.75" customHeight="1" thickBot="1" x14ac:dyDescent="0.4">
      <c r="B7" s="50">
        <v>20</v>
      </c>
      <c r="C7" s="72">
        <f>SUM(C3:C6)</f>
        <v>149</v>
      </c>
      <c r="E7" s="50">
        <v>34</v>
      </c>
      <c r="F7" s="72">
        <f>SUM(F3:F6)</f>
        <v>55</v>
      </c>
      <c r="H7" s="50">
        <v>61</v>
      </c>
      <c r="I7" s="72">
        <f>SUM(I3:I6)</f>
        <v>107</v>
      </c>
      <c r="K7" s="50">
        <v>115</v>
      </c>
      <c r="L7" s="72">
        <f>SUM(L3:L6)</f>
        <v>153</v>
      </c>
      <c r="N7" s="50">
        <v>66</v>
      </c>
      <c r="O7" s="72">
        <f>SUM(O3:O6)</f>
        <v>135</v>
      </c>
      <c r="Q7" s="50">
        <v>15</v>
      </c>
      <c r="R7" s="72">
        <f>SUM(R3:R6)</f>
        <v>37</v>
      </c>
      <c r="T7" s="44" t="s">
        <v>509</v>
      </c>
      <c r="U7" s="73">
        <v>6</v>
      </c>
      <c r="W7" s="34">
        <f t="shared" si="8"/>
        <v>4</v>
      </c>
      <c r="X7" s="35">
        <f>IF(COUNTIF(Y$3:$Y12,Y7)&gt;1,CONCATENATE(Y7&amp;"="),Y7)</f>
        <v>4</v>
      </c>
      <c r="Y7" s="35">
        <f t="shared" si="9"/>
        <v>4</v>
      </c>
      <c r="Z7" s="97" t="s">
        <v>5</v>
      </c>
      <c r="AA7" s="36">
        <v>0.5</v>
      </c>
      <c r="AB7" s="35">
        <f>SUM(N3:N10)</f>
        <v>460</v>
      </c>
      <c r="AC7" s="37">
        <f t="shared" si="10"/>
        <v>460</v>
      </c>
      <c r="AD7" s="37">
        <f t="shared" si="11"/>
        <v>460.5</v>
      </c>
      <c r="AE7" s="42">
        <f>IF(COUNTIF(N3:N10,$F$23)=0,0,COUNTIF(N3:N10,$F$23))</f>
        <v>0</v>
      </c>
      <c r="AF7" s="35">
        <v>5</v>
      </c>
      <c r="AG7" s="38">
        <f t="shared" si="12"/>
        <v>5</v>
      </c>
      <c r="AH7" s="39" t="str">
        <f t="shared" si="13"/>
        <v>Halstead</v>
      </c>
      <c r="AI7" s="38">
        <f t="shared" si="0"/>
        <v>531</v>
      </c>
      <c r="AJ7" s="38">
        <f t="shared" si="14"/>
        <v>1</v>
      </c>
      <c r="AK7" s="24"/>
      <c r="AL7" s="29">
        <f t="shared" si="15"/>
        <v>4</v>
      </c>
      <c r="AM7" s="29">
        <f>IF(COUNTIF($AN$3:AN12,AN7)&gt;1,CONCATENATE(AN7&amp;"="),AN7)</f>
        <v>4</v>
      </c>
      <c r="AN7" s="29">
        <f t="shared" si="16"/>
        <v>4</v>
      </c>
      <c r="AO7" s="99" t="s">
        <v>5</v>
      </c>
      <c r="AP7" s="30">
        <v>0.5</v>
      </c>
      <c r="AQ7" s="29">
        <f>SUM(O3:O6)</f>
        <v>135</v>
      </c>
      <c r="AR7" s="29">
        <f t="shared" si="17"/>
        <v>2135</v>
      </c>
      <c r="AS7" s="82">
        <f t="shared" si="18"/>
        <v>2135.5</v>
      </c>
      <c r="AT7" s="29">
        <f>IF(COUNTIF(O3:O6,$F$24)=0,0,COUNTIF(O3:O6,$F$24))</f>
        <v>2</v>
      </c>
      <c r="AU7" s="29">
        <v>5</v>
      </c>
      <c r="AV7" s="40">
        <f t="shared" si="19"/>
        <v>5</v>
      </c>
      <c r="AW7" s="41" t="str">
        <f t="shared" si="20"/>
        <v>Ipswich Jaffa</v>
      </c>
      <c r="AX7" s="41">
        <f t="shared" si="21"/>
        <v>153</v>
      </c>
      <c r="AY7" s="40">
        <f t="shared" si="22"/>
        <v>2</v>
      </c>
      <c r="BA7" s="63">
        <f t="shared" si="23"/>
        <v>4</v>
      </c>
      <c r="BB7" s="96" t="s">
        <v>5</v>
      </c>
      <c r="BC7" s="63">
        <f t="shared" si="24"/>
        <v>8</v>
      </c>
      <c r="BD7" s="63">
        <f t="shared" si="1"/>
        <v>595</v>
      </c>
      <c r="BE7" s="63">
        <f t="shared" si="25"/>
        <v>2008</v>
      </c>
      <c r="BF7" s="81">
        <f t="shared" si="26"/>
        <v>2</v>
      </c>
      <c r="BG7" s="84">
        <f t="shared" si="27"/>
        <v>2008.0595000000001</v>
      </c>
      <c r="BH7" s="63">
        <f t="shared" si="28"/>
        <v>0</v>
      </c>
      <c r="BI7" s="84">
        <f t="shared" si="29"/>
        <v>2008.0595000000001</v>
      </c>
      <c r="BJ7" s="63">
        <f>RANK((LARGE($BG$3:$BG$8,2)),$BG$3:$BG$8,1)</f>
        <v>5</v>
      </c>
      <c r="BK7" s="88">
        <v>5</v>
      </c>
      <c r="BL7" s="88">
        <v>2</v>
      </c>
      <c r="BM7" s="63">
        <f t="shared" si="30"/>
        <v>3008.03</v>
      </c>
      <c r="BN7" s="66">
        <f t="shared" si="2"/>
        <v>5</v>
      </c>
      <c r="BO7" s="70" t="str">
        <f t="shared" si="3"/>
        <v>Colchester Harriers</v>
      </c>
      <c r="BP7" s="66">
        <f t="shared" si="4"/>
        <v>8</v>
      </c>
      <c r="BQ7" s="66">
        <f t="shared" si="5"/>
        <v>3</v>
      </c>
      <c r="BR7" s="66">
        <f t="shared" si="31"/>
        <v>278</v>
      </c>
      <c r="BS7" s="66">
        <f t="shared" si="6"/>
        <v>2</v>
      </c>
      <c r="BU7" s="61">
        <f t="shared" si="32"/>
        <v>5</v>
      </c>
      <c r="BV7" s="61">
        <f t="shared" si="33"/>
        <v>5</v>
      </c>
      <c r="BW7" s="61">
        <f t="shared" si="34"/>
        <v>5</v>
      </c>
      <c r="BX7" s="93" t="s">
        <v>5</v>
      </c>
      <c r="BY7" s="61">
        <f t="shared" si="7"/>
        <v>9</v>
      </c>
      <c r="BZ7" s="61">
        <v>0.5</v>
      </c>
      <c r="CA7" s="61">
        <f t="shared" si="35"/>
        <v>9.5</v>
      </c>
      <c r="CB7" s="61">
        <v>5</v>
      </c>
      <c r="CC7" s="61">
        <f t="shared" si="36"/>
        <v>5</v>
      </c>
      <c r="CD7" s="69" t="str">
        <f t="shared" si="37"/>
        <v>Springfield</v>
      </c>
      <c r="CE7" s="61">
        <f t="shared" si="38"/>
        <v>9</v>
      </c>
    </row>
    <row r="8" spans="2:83" ht="30.75" customHeight="1" x14ac:dyDescent="0.35">
      <c r="B8" s="50">
        <v>21</v>
      </c>
      <c r="E8" s="50">
        <v>36</v>
      </c>
      <c r="H8" s="50">
        <v>91</v>
      </c>
      <c r="K8" s="50">
        <v>115</v>
      </c>
      <c r="N8" s="50">
        <v>71</v>
      </c>
      <c r="Q8" s="50">
        <v>16</v>
      </c>
      <c r="T8" s="44" t="s">
        <v>52</v>
      </c>
      <c r="U8" s="73">
        <v>12</v>
      </c>
      <c r="W8" s="34">
        <f t="shared" si="8"/>
        <v>1</v>
      </c>
      <c r="X8" s="35">
        <f>IF(COUNTIF(Y$3:$Y13,Y8)&gt;1,CONCATENATE(Y8&amp;"="),Y8)</f>
        <v>1</v>
      </c>
      <c r="Y8" s="35">
        <f t="shared" si="9"/>
        <v>1</v>
      </c>
      <c r="Z8" s="97" t="s">
        <v>8</v>
      </c>
      <c r="AA8" s="36">
        <v>0.6</v>
      </c>
      <c r="AB8" s="35">
        <f>SUM(Q3:Q10)</f>
        <v>101</v>
      </c>
      <c r="AC8" s="37">
        <f t="shared" si="10"/>
        <v>101</v>
      </c>
      <c r="AD8" s="37">
        <f t="shared" si="11"/>
        <v>101.6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Ipswich Jaffa</v>
      </c>
      <c r="AI8" s="38">
        <f t="shared" si="0"/>
        <v>744</v>
      </c>
      <c r="AJ8" s="38">
        <f t="shared" si="14"/>
        <v>6</v>
      </c>
      <c r="AK8" s="24"/>
      <c r="AL8" s="29">
        <f t="shared" si="15"/>
        <v>1</v>
      </c>
      <c r="AM8" s="29">
        <f>IF(COUNTIF($AN$3:AN13,AN8)&gt;1,CONCATENATE(AN8&amp;"="),AN8)</f>
        <v>1</v>
      </c>
      <c r="AN8" s="29">
        <f t="shared" si="16"/>
        <v>1</v>
      </c>
      <c r="AO8" s="99" t="s">
        <v>8</v>
      </c>
      <c r="AP8" s="30">
        <v>0.6</v>
      </c>
      <c r="AQ8" s="29">
        <f>SUM(R3:R6)</f>
        <v>37</v>
      </c>
      <c r="AR8" s="29">
        <f t="shared" si="17"/>
        <v>37</v>
      </c>
      <c r="AS8" s="82">
        <f t="shared" si="18"/>
        <v>37.6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Colchester Harriers</v>
      </c>
      <c r="AX8" s="41">
        <f t="shared" si="21"/>
        <v>149</v>
      </c>
      <c r="AY8" s="40">
        <f t="shared" si="22"/>
        <v>3</v>
      </c>
      <c r="BA8" s="63">
        <f t="shared" si="23"/>
        <v>1</v>
      </c>
      <c r="BB8" s="96" t="s">
        <v>8</v>
      </c>
      <c r="BC8" s="63">
        <f t="shared" si="24"/>
        <v>2</v>
      </c>
      <c r="BD8" s="63">
        <f t="shared" si="1"/>
        <v>138</v>
      </c>
      <c r="BE8" s="63">
        <f t="shared" si="25"/>
        <v>2</v>
      </c>
      <c r="BF8" s="81">
        <f t="shared" si="26"/>
        <v>0</v>
      </c>
      <c r="BG8" s="84">
        <f t="shared" si="27"/>
        <v>2.0137999999999998</v>
      </c>
      <c r="BH8" s="63">
        <f t="shared" si="28"/>
        <v>0</v>
      </c>
      <c r="BI8" s="84">
        <f t="shared" si="29"/>
        <v>2.0137999999999998</v>
      </c>
      <c r="BJ8" s="63">
        <f>RANK((LARGE($BG$3:$BG$8,1)),$BG$3:$BG$8,1)</f>
        <v>6</v>
      </c>
      <c r="BK8" s="88">
        <v>6</v>
      </c>
      <c r="BL8" s="88">
        <v>1</v>
      </c>
      <c r="BM8" s="63">
        <f t="shared" si="30"/>
        <v>8011.08</v>
      </c>
      <c r="BN8" s="66">
        <f t="shared" si="2"/>
        <v>6</v>
      </c>
      <c r="BO8" s="70" t="str">
        <f t="shared" si="3"/>
        <v>Ipswich Jaffa</v>
      </c>
      <c r="BP8" s="66">
        <f t="shared" si="4"/>
        <v>11</v>
      </c>
      <c r="BQ8" s="66">
        <f t="shared" si="5"/>
        <v>8</v>
      </c>
      <c r="BR8" s="66">
        <f t="shared" si="31"/>
        <v>897</v>
      </c>
      <c r="BS8" s="66">
        <f t="shared" si="6"/>
        <v>1</v>
      </c>
      <c r="BU8" s="61">
        <f t="shared" si="32"/>
        <v>2</v>
      </c>
      <c r="BV8" s="61">
        <f t="shared" si="33"/>
        <v>2</v>
      </c>
      <c r="BW8" s="61">
        <f t="shared" si="34"/>
        <v>2</v>
      </c>
      <c r="BX8" s="93" t="s">
        <v>8</v>
      </c>
      <c r="BY8" s="61">
        <f t="shared" si="7"/>
        <v>18</v>
      </c>
      <c r="BZ8" s="61">
        <v>0.6</v>
      </c>
      <c r="CA8" s="61">
        <f t="shared" si="35"/>
        <v>18.600000000000001</v>
      </c>
      <c r="CB8" s="61">
        <v>6</v>
      </c>
      <c r="CC8" s="61">
        <f t="shared" si="36"/>
        <v>6</v>
      </c>
      <c r="CD8" s="69" t="str">
        <f t="shared" si="37"/>
        <v>Halstead</v>
      </c>
      <c r="CE8" s="61">
        <f t="shared" si="38"/>
        <v>8</v>
      </c>
    </row>
    <row r="9" spans="2:83" ht="30.75" customHeight="1" x14ac:dyDescent="0.35">
      <c r="B9" s="50">
        <v>27</v>
      </c>
      <c r="E9" s="50">
        <v>44</v>
      </c>
      <c r="H9" s="50">
        <v>107</v>
      </c>
      <c r="K9" s="50">
        <v>115</v>
      </c>
      <c r="N9" s="50">
        <v>93</v>
      </c>
      <c r="Q9" s="50">
        <v>17</v>
      </c>
    </row>
    <row r="10" spans="2:83" ht="30.75" customHeight="1" thickBot="1" x14ac:dyDescent="0.4">
      <c r="B10" s="50">
        <v>35</v>
      </c>
      <c r="E10" s="50">
        <v>57</v>
      </c>
      <c r="H10" s="50">
        <v>115</v>
      </c>
      <c r="K10" s="50">
        <v>115</v>
      </c>
      <c r="N10" s="50">
        <v>95</v>
      </c>
      <c r="Q10" s="50">
        <v>25</v>
      </c>
    </row>
    <row r="11" spans="2:83" ht="30.75" customHeight="1" thickBot="1" x14ac:dyDescent="0.4">
      <c r="B11" s="72">
        <f>SUM(B3:B10)</f>
        <v>129</v>
      </c>
      <c r="E11" s="72">
        <f>SUM(E3:E10)</f>
        <v>276</v>
      </c>
      <c r="H11" s="72">
        <f>SUM(H3:H10)</f>
        <v>531</v>
      </c>
      <c r="K11" s="72">
        <f>SUM(K3:K10)</f>
        <v>744</v>
      </c>
      <c r="N11" s="72">
        <f>SUM(N3:N10)</f>
        <v>460</v>
      </c>
      <c r="Q11" s="72">
        <f>SUM(Q3:Q10)</f>
        <v>101</v>
      </c>
    </row>
    <row r="12" spans="2:83" ht="7.5" customHeight="1" x14ac:dyDescent="0.35"/>
    <row r="13" spans="2:83" ht="18.5" x14ac:dyDescent="0.45">
      <c r="B13" s="57" t="s">
        <v>7</v>
      </c>
      <c r="AB13" s="21" t="s">
        <v>510</v>
      </c>
      <c r="AQ13" t="s">
        <v>125</v>
      </c>
    </row>
    <row r="14" spans="2:83" ht="45" customHeight="1" x14ac:dyDescent="0.35">
      <c r="B14" s="118"/>
      <c r="C14" s="119"/>
      <c r="E14" s="118" t="s">
        <v>12</v>
      </c>
      <c r="F14" s="119"/>
      <c r="H14" s="118" t="s">
        <v>1072</v>
      </c>
      <c r="I14" s="119"/>
      <c r="K14" s="118" t="s">
        <v>3</v>
      </c>
      <c r="L14" s="119"/>
      <c r="N14" s="118" t="s">
        <v>11</v>
      </c>
      <c r="O14" s="119"/>
      <c r="Q14" s="118" t="s">
        <v>6</v>
      </c>
      <c r="R14" s="119"/>
      <c r="T14" s="122" t="s">
        <v>49</v>
      </c>
      <c r="U14" s="122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106</v>
      </c>
      <c r="AD14" s="31" t="s">
        <v>107</v>
      </c>
      <c r="AE14" s="31" t="s">
        <v>20</v>
      </c>
      <c r="AF14" s="31"/>
      <c r="AG14" s="130" t="s">
        <v>41</v>
      </c>
      <c r="AH14" s="131"/>
      <c r="AI14" s="131"/>
      <c r="AJ14" s="132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106</v>
      </c>
      <c r="AS14" s="26" t="s">
        <v>107</v>
      </c>
      <c r="AT14" s="26" t="s">
        <v>20</v>
      </c>
      <c r="AU14" s="26"/>
      <c r="AV14" s="129" t="s">
        <v>41</v>
      </c>
      <c r="AW14" s="129"/>
      <c r="AX14" s="129"/>
      <c r="AY14" s="129"/>
      <c r="BA14" s="62" t="s">
        <v>29</v>
      </c>
      <c r="BB14" s="63"/>
      <c r="BC14" s="64" t="s">
        <v>42</v>
      </c>
      <c r="BD14" s="64" t="s">
        <v>43</v>
      </c>
      <c r="BE14" s="123" t="s">
        <v>105</v>
      </c>
      <c r="BF14" s="124"/>
      <c r="BG14" s="124"/>
      <c r="BH14" s="124"/>
      <c r="BI14" s="125"/>
      <c r="BJ14" s="68" t="s">
        <v>85</v>
      </c>
      <c r="BK14" s="68" t="s">
        <v>84</v>
      </c>
      <c r="BL14" s="64" t="s">
        <v>86</v>
      </c>
      <c r="BM14" s="64" t="s">
        <v>109</v>
      </c>
      <c r="BN14" s="126" t="s">
        <v>41</v>
      </c>
      <c r="BO14" s="126"/>
      <c r="BP14" s="126"/>
      <c r="BQ14" s="126"/>
      <c r="BR14" s="126"/>
      <c r="BS14" s="126"/>
      <c r="BU14" s="58" t="s">
        <v>40</v>
      </c>
      <c r="BV14" s="58" t="s">
        <v>39</v>
      </c>
      <c r="BW14" s="58" t="s">
        <v>33</v>
      </c>
      <c r="BX14" s="59"/>
      <c r="BY14" s="60"/>
      <c r="BZ14" s="60"/>
      <c r="CA14" s="60"/>
      <c r="CB14" s="121" t="s">
        <v>41</v>
      </c>
      <c r="CC14" s="121"/>
      <c r="CD14" s="121"/>
      <c r="CE14" s="121"/>
    </row>
    <row r="15" spans="2:83" ht="30.75" customHeight="1" x14ac:dyDescent="0.35">
      <c r="B15" s="89"/>
      <c r="C15" s="89"/>
      <c r="E15" s="50">
        <v>6</v>
      </c>
      <c r="F15" s="50">
        <v>1</v>
      </c>
      <c r="H15" s="50">
        <v>68</v>
      </c>
      <c r="I15" s="50">
        <v>22</v>
      </c>
      <c r="K15" s="50">
        <v>18</v>
      </c>
      <c r="L15" s="50">
        <v>13</v>
      </c>
      <c r="N15" s="50">
        <v>12</v>
      </c>
      <c r="O15" s="50">
        <v>15</v>
      </c>
      <c r="Q15" s="50">
        <v>24</v>
      </c>
      <c r="R15" s="50">
        <v>11</v>
      </c>
      <c r="T15" s="44" t="s">
        <v>53</v>
      </c>
      <c r="U15" s="73">
        <v>15</v>
      </c>
      <c r="W15" s="34">
        <f>RANK(AD15,$AD$15:$AD$20,1)</f>
        <v>1</v>
      </c>
      <c r="X15" s="35">
        <f>IF(COUNTIF(Y$15:$Y20,Y15)&gt;1,CONCATENATE(Y15&amp;"="),Y15)</f>
        <v>1</v>
      </c>
      <c r="Y15" s="35">
        <f>RANK(AB15,$AB$15:$AB$20,1)</f>
        <v>1</v>
      </c>
      <c r="Z15" s="97" t="s">
        <v>12</v>
      </c>
      <c r="AA15" s="36">
        <v>0.1</v>
      </c>
      <c r="AB15" s="35">
        <f>SUM(E15:E20)</f>
        <v>198</v>
      </c>
      <c r="AC15" s="37">
        <f>AB15+(AE15*1000)</f>
        <v>198</v>
      </c>
      <c r="AD15" s="37">
        <f>AC15+AA15</f>
        <v>198.1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CATs</v>
      </c>
      <c r="AI15" s="38">
        <f>VLOOKUP(AF15,$W$15:$AB$20,6,FALSE)</f>
        <v>198</v>
      </c>
      <c r="AJ15" s="38">
        <f>VLOOKUP(AF15,$W$15:$AE$20,9,FALSE)</f>
        <v>0</v>
      </c>
      <c r="AK15" s="24"/>
      <c r="AL15" s="29">
        <f>RANK(AS15,$AS$15:$AS$20,1)</f>
        <v>1</v>
      </c>
      <c r="AM15" s="29">
        <f>IF(COUNTIF($AN$15:AN20,AN15)&gt;1,CONCATENATE(AN15&amp;"="),AN15)</f>
        <v>1</v>
      </c>
      <c r="AN15" s="29">
        <f>RANK(AR15,$AR$15:$AR$20,1)</f>
        <v>1</v>
      </c>
      <c r="AO15" s="98" t="s">
        <v>12</v>
      </c>
      <c r="AP15" s="30">
        <v>0.1</v>
      </c>
      <c r="AQ15" s="29">
        <f>SUM(F15:F17)</f>
        <v>14</v>
      </c>
      <c r="AR15" s="29">
        <f>AQ15+(AT15*1000)</f>
        <v>14</v>
      </c>
      <c r="AS15" s="82">
        <f>AR15+AP15</f>
        <v>14.1</v>
      </c>
      <c r="AT15" s="29">
        <f>IF(COUNTIF(F15:F17,$F$24)=0,0,COUNTIF(F15:F17,$F$24))</f>
        <v>0</v>
      </c>
      <c r="AU15" s="29">
        <v>1</v>
      </c>
      <c r="AV15" s="40">
        <f>VLOOKUP(AU15,$AL$15:$AQ$20,2,FALSE)</f>
        <v>1</v>
      </c>
      <c r="AW15" s="41" t="str">
        <f>VLOOKUP(AU15,$AL$15:$AQ$20,4,FALSE)</f>
        <v>CATs</v>
      </c>
      <c r="AX15" s="41">
        <f>VLOOKUP(AU15,$AL$15:$AQ$20,6,FALSE)</f>
        <v>14</v>
      </c>
      <c r="AY15" s="40">
        <f>VLOOKUP(AU15,$AL$15:$AT$20,9,FALSE)</f>
        <v>0</v>
      </c>
      <c r="BA15" s="63">
        <f>RANK(BI15,$BI$15:$BI$20,1)</f>
        <v>1</v>
      </c>
      <c r="BB15" s="95" t="s">
        <v>12</v>
      </c>
      <c r="BC15" s="63">
        <f>Y15+AN15</f>
        <v>2</v>
      </c>
      <c r="BD15" s="63">
        <f>AB15+AQ15</f>
        <v>212</v>
      </c>
      <c r="BE15" s="63">
        <f>BC15+(BF15*1000)</f>
        <v>2</v>
      </c>
      <c r="BF15" s="81">
        <f t="shared" ref="BF15:BF19" si="39">AT15+AE15</f>
        <v>0</v>
      </c>
      <c r="BG15" s="84">
        <f>BE15+(BD15/10000)</f>
        <v>2.0211999999999999</v>
      </c>
      <c r="BH15" s="63">
        <f>IF(COUNTIF($BG$15:$BG$20,BG15)=1,0,0.0001*BK15)</f>
        <v>0</v>
      </c>
      <c r="BI15" s="84">
        <f>BG15+BH15</f>
        <v>2.0211999999999999</v>
      </c>
      <c r="BJ15" s="63">
        <f>RANK((LARGE($BG$15:$BG$19,5)),$BG$15:$BG$19,1)</f>
        <v>1</v>
      </c>
      <c r="BK15" s="88">
        <v>1</v>
      </c>
      <c r="BL15" s="88">
        <v>5</v>
      </c>
      <c r="BM15" s="63">
        <f>VLOOKUP(BK15,$BA$15:$BF$20,5,FALSE)+(VLOOKUP(BK15,$BA$15:$BF$20,6,FALSE)/100)</f>
        <v>2</v>
      </c>
      <c r="BN15" s="66">
        <f t="shared" ref="BN15:BN19" si="40">IF(COUNTIF($BJ$15:$BJ$20,BJ15)&gt;1,CONCATENATE(BJ15&amp;"="),BJ15)</f>
        <v>1</v>
      </c>
      <c r="BO15" s="65" t="str">
        <f t="shared" ref="BO15:BO19" si="41">VLOOKUP(BK15,$BA$15:$BB$20,2,FALSE)</f>
        <v>CATs</v>
      </c>
      <c r="BP15" s="66">
        <f t="shared" ref="BP15:BP19" si="42">VLOOKUP(BK15,$BA$15:$BD$20,3,FALSE)</f>
        <v>2</v>
      </c>
      <c r="BQ15" s="66">
        <f t="shared" ref="BQ15:BQ19" si="43">VLOOKUP(BK15,$BA$15:$BF$20,6,FALSE)</f>
        <v>0</v>
      </c>
      <c r="BR15" s="66" t="str">
        <f>IF(COUNTIF($BM$15:$BM$20,BM15)=1,"",VLOOKUP(BK15,$BA$15:$BD$20,4,FALSE))</f>
        <v/>
      </c>
      <c r="BS15" s="66">
        <f t="shared" ref="BS15:BS19" si="44">IF(COUNTIF($BJ$15:$BJ$20,BJ15)&gt;1,(SUMIF($BJ$15:$BJ$20,BJ15,$BL$15:$BL$20))/COUNTIF($BJ$15:$BJ$20,BJ15),BL15)</f>
        <v>5</v>
      </c>
      <c r="BU15" s="61">
        <f>RANK(CA15,$CA$15:$CA$20)</f>
        <v>1</v>
      </c>
      <c r="BV15" s="61">
        <f>IF(COUNTIF($BW$15:$BW$20,BW15)&gt;1,CONCATENATE(BW15&amp;"="),BW15)</f>
        <v>1</v>
      </c>
      <c r="BW15" s="61">
        <f>RANK(BY15,$BY$15:$BY$20)</f>
        <v>1</v>
      </c>
      <c r="BX15" s="94" t="s">
        <v>12</v>
      </c>
      <c r="BY15" s="61">
        <f t="shared" ref="BY15:BY19" si="45">U15+VLOOKUP(BX15,$BO$15:$BS$20,5,FALSE)</f>
        <v>20</v>
      </c>
      <c r="BZ15" s="61">
        <v>0.1</v>
      </c>
      <c r="CA15" s="61">
        <f>BY15+BZ15</f>
        <v>20.100000000000001</v>
      </c>
      <c r="CB15" s="61">
        <v>1</v>
      </c>
      <c r="CC15" s="61">
        <f>VLOOKUP($CB15,$BU$15:$BY$20,2,FALSE)</f>
        <v>1</v>
      </c>
      <c r="CD15" s="61" t="str">
        <f>VLOOKUP($CB15,$BU$15:$BY$20,4,FALSE)</f>
        <v>CATs</v>
      </c>
      <c r="CE15" s="61">
        <f>VLOOKUP($CB15,$BU$15:$BY$20,5,FALSE)</f>
        <v>20</v>
      </c>
    </row>
    <row r="16" spans="2:83" ht="30.75" customHeight="1" x14ac:dyDescent="0.35">
      <c r="B16" s="89"/>
      <c r="C16" s="91"/>
      <c r="E16" s="50">
        <v>8</v>
      </c>
      <c r="F16" s="71">
        <v>6</v>
      </c>
      <c r="H16" s="50">
        <v>101</v>
      </c>
      <c r="I16" s="71">
        <v>36</v>
      </c>
      <c r="K16" s="50">
        <v>23</v>
      </c>
      <c r="L16" s="71">
        <v>19</v>
      </c>
      <c r="N16" s="50">
        <v>42</v>
      </c>
      <c r="O16" s="71">
        <v>26</v>
      </c>
      <c r="Q16" s="50">
        <v>28</v>
      </c>
      <c r="R16" s="71">
        <v>47</v>
      </c>
      <c r="T16" s="44" t="s">
        <v>1073</v>
      </c>
      <c r="U16" s="73">
        <v>3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97" t="s">
        <v>1072</v>
      </c>
      <c r="AA16" s="36">
        <v>0.2</v>
      </c>
      <c r="AB16" s="35">
        <f>SUM(H15:H20)</f>
        <v>618</v>
      </c>
      <c r="AC16" s="37">
        <f t="shared" ref="AC16:AC19" si="48">AB16+(AE16*1000)</f>
        <v>3618</v>
      </c>
      <c r="AD16" s="37">
        <f t="shared" ref="AD16:AD19" si="49">AC16+AA16</f>
        <v>3618.2</v>
      </c>
      <c r="AE16" s="42">
        <f>IF(COUNTIF(H15:H20,$F$23)=0,0,COUNTIF(H15:H20,$F$23))</f>
        <v>3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Harwich</v>
      </c>
      <c r="AI16" s="38">
        <f t="shared" ref="AI16:AI19" si="52">VLOOKUP(AF16,$W$15:$AB$20,6,FALSE)</f>
        <v>255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4</v>
      </c>
      <c r="AM16" s="29" t="str">
        <f>IF(COUNTIF($AN$15:AN21,AN16)&gt;1,CONCATENATE(AN16&amp;"="),AN16)</f>
        <v>4=</v>
      </c>
      <c r="AN16" s="29">
        <f t="shared" ref="AN16:AN19" si="55">RANK(AR16,$AR$15:$AR$20,1)</f>
        <v>4</v>
      </c>
      <c r="AO16" s="98" t="s">
        <v>1072</v>
      </c>
      <c r="AP16" s="30">
        <v>0.2</v>
      </c>
      <c r="AQ16" s="29">
        <f>SUM(I15:I17)</f>
        <v>107</v>
      </c>
      <c r="AR16" s="29">
        <f t="shared" ref="AR16:AR19" si="56">AQ16+(AT16*1000)</f>
        <v>1107</v>
      </c>
      <c r="AS16" s="82">
        <f t="shared" ref="AS16:AS19" si="57">AR16+AP16</f>
        <v>1107.2</v>
      </c>
      <c r="AT16" s="29">
        <f>IF(COUNTIF(I15:I17,$F$24)=0,0,COUNTIF(I15:I17,$F$24))</f>
        <v>1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Harwich</v>
      </c>
      <c r="AX16" s="41">
        <f t="shared" ref="AX16:AX19" si="60">VLOOKUP(AU16,$AL$15:$AQ$20,6,FALSE)</f>
        <v>61</v>
      </c>
      <c r="AY16" s="40">
        <f t="shared" ref="AY16:AY19" si="61">VLOOKUP(AU16,$AL$15:$AT$20,9,FALSE)</f>
        <v>0</v>
      </c>
      <c r="BA16" s="63">
        <f t="shared" ref="BA16:BA19" si="62">RANK(BI16,$BI$15:$BI$20,1)</f>
        <v>5</v>
      </c>
      <c r="BB16" s="95" t="s">
        <v>1072</v>
      </c>
      <c r="BC16" s="63">
        <f t="shared" ref="BC16:BC19" si="63">Y16+AN16</f>
        <v>9</v>
      </c>
      <c r="BD16" s="63">
        <f t="shared" ref="BD16:BD19" si="64">AB16+AQ16</f>
        <v>725</v>
      </c>
      <c r="BE16" s="63">
        <f t="shared" ref="BE16:BE19" si="65">BC16+(BF16*1000)</f>
        <v>4009</v>
      </c>
      <c r="BF16" s="81">
        <f t="shared" si="39"/>
        <v>4</v>
      </c>
      <c r="BG16" s="84">
        <f t="shared" ref="BG16:BG19" si="66">BE16+(BD16/10000)</f>
        <v>4009.0725000000002</v>
      </c>
      <c r="BH16" s="63">
        <f t="shared" ref="BH16:BH19" si="67">IF(COUNTIF($BG$15:$BG$20,BG16)=1,0,0.0001*BK16)</f>
        <v>0</v>
      </c>
      <c r="BI16" s="84">
        <f t="shared" ref="BI16:BI19" si="68">BG16+BH16</f>
        <v>4009.0725000000002</v>
      </c>
      <c r="BJ16" s="63">
        <f>RANK((LARGE($BG$15:$BG$19,4)),$BG$15:$BG$19,1)</f>
        <v>2</v>
      </c>
      <c r="BK16" s="88">
        <v>2</v>
      </c>
      <c r="BL16" s="88">
        <v>4</v>
      </c>
      <c r="BM16" s="63">
        <f t="shared" ref="BM16:BM19" si="69">VLOOKUP(BK16,$BA$15:$BF$20,5,FALSE)+(VLOOKUP(BK16,$BA$15:$BF$20,6,FALSE)/100)</f>
        <v>4</v>
      </c>
      <c r="BN16" s="66">
        <f t="shared" si="40"/>
        <v>2</v>
      </c>
      <c r="BO16" s="65" t="str">
        <f t="shared" si="41"/>
        <v>Harwich</v>
      </c>
      <c r="BP16" s="66">
        <f t="shared" si="42"/>
        <v>4</v>
      </c>
      <c r="BQ16" s="66">
        <f t="shared" si="43"/>
        <v>0</v>
      </c>
      <c r="BR16" s="66" t="str">
        <f t="shared" ref="BR16:BR19" si="70">IF(COUNTIF($BM$15:$BM$20,BM16)=1,"",VLOOKUP(BK16,$BA$15:$BD$20,4,FALSE))</f>
        <v/>
      </c>
      <c r="BS16" s="66">
        <f t="shared" si="44"/>
        <v>4</v>
      </c>
      <c r="BU16" s="61">
        <f t="shared" ref="BU16:BU19" si="71">RANK(CA16,$CA$15:$CA$20)</f>
        <v>5</v>
      </c>
      <c r="BV16" s="61">
        <f t="shared" ref="BV16:BV19" si="72">IF(COUNTIF($BW$15:$BW$20,BW16)&gt;1,CONCATENATE(BW16&amp;"="),BW16)</f>
        <v>5</v>
      </c>
      <c r="BW16" s="61">
        <f t="shared" ref="BW16:BW19" si="73">RANK(BY16,$BY$15:$BY$20)</f>
        <v>5</v>
      </c>
      <c r="BX16" s="94" t="s">
        <v>1072</v>
      </c>
      <c r="BY16" s="61">
        <f t="shared" si="45"/>
        <v>4</v>
      </c>
      <c r="BZ16" s="61">
        <v>0.2</v>
      </c>
      <c r="CA16" s="61">
        <f t="shared" ref="CA16:CA19" si="74">BY16+BZ16</f>
        <v>4.2</v>
      </c>
      <c r="CB16" s="61">
        <v>2</v>
      </c>
      <c r="CC16" s="61">
        <f t="shared" ref="CC16:CC19" si="75">VLOOKUP($CB16,$BU$15:$BY$20,2,FALSE)</f>
        <v>2</v>
      </c>
      <c r="CD16" s="61" t="str">
        <f t="shared" ref="CD16:CD19" si="76">VLOOKUP($CB16,$BU$15:$BY$20,4,FALSE)</f>
        <v>Harwich</v>
      </c>
      <c r="CE16" s="61">
        <f t="shared" ref="CE16:CE19" si="77">VLOOKUP($CB16,$BU$15:$BY$20,5,FALSE)</f>
        <v>14</v>
      </c>
    </row>
    <row r="17" spans="2:83" ht="30.75" customHeight="1" thickBot="1" x14ac:dyDescent="0.4">
      <c r="B17" s="89"/>
      <c r="C17" s="91"/>
      <c r="E17" s="50">
        <v>22</v>
      </c>
      <c r="F17" s="71">
        <v>7</v>
      </c>
      <c r="H17" s="50">
        <v>104</v>
      </c>
      <c r="I17" s="71">
        <v>49</v>
      </c>
      <c r="K17" s="50">
        <v>31</v>
      </c>
      <c r="L17" s="71">
        <v>29</v>
      </c>
      <c r="N17" s="50">
        <v>43</v>
      </c>
      <c r="O17" s="71">
        <v>31</v>
      </c>
      <c r="Q17" s="50">
        <v>53</v>
      </c>
      <c r="R17" s="71">
        <v>49</v>
      </c>
      <c r="T17" s="44" t="s">
        <v>45</v>
      </c>
      <c r="U17" s="73">
        <v>10</v>
      </c>
      <c r="W17" s="34">
        <f t="shared" si="46"/>
        <v>2</v>
      </c>
      <c r="X17" s="35">
        <f>IF(COUNTIF(Y$15:$Y22,Y17)&gt;1,CONCATENATE(Y17&amp;"="),Y17)</f>
        <v>2</v>
      </c>
      <c r="Y17" s="35">
        <f t="shared" si="47"/>
        <v>2</v>
      </c>
      <c r="Z17" s="97" t="s">
        <v>3</v>
      </c>
      <c r="AA17" s="36">
        <v>0.3</v>
      </c>
      <c r="AB17" s="35">
        <f>SUM(K15:K20)</f>
        <v>255</v>
      </c>
      <c r="AC17" s="37">
        <f t="shared" si="48"/>
        <v>255</v>
      </c>
      <c r="AD17" s="37">
        <f t="shared" si="49"/>
        <v>255.3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Mid Essex</v>
      </c>
      <c r="AI17" s="38">
        <f t="shared" si="52"/>
        <v>315</v>
      </c>
      <c r="AJ17" s="38">
        <f t="shared" si="53"/>
        <v>0</v>
      </c>
      <c r="AK17" s="24"/>
      <c r="AL17" s="29">
        <f t="shared" si="54"/>
        <v>2</v>
      </c>
      <c r="AM17" s="29">
        <f>IF(COUNTIF($AN$15:AN22,AN17)&gt;1,CONCATENATE(AN17&amp;"="),AN17)</f>
        <v>2</v>
      </c>
      <c r="AN17" s="29">
        <f t="shared" si="55"/>
        <v>2</v>
      </c>
      <c r="AO17" s="98" t="s">
        <v>3</v>
      </c>
      <c r="AP17" s="30">
        <v>0.3</v>
      </c>
      <c r="AQ17" s="29">
        <f>SUM(L15:L17)</f>
        <v>61</v>
      </c>
      <c r="AR17" s="29">
        <f t="shared" si="56"/>
        <v>61</v>
      </c>
      <c r="AS17" s="82">
        <f t="shared" si="57"/>
        <v>61.3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Mid Essex</v>
      </c>
      <c r="AX17" s="41">
        <f t="shared" si="60"/>
        <v>72</v>
      </c>
      <c r="AY17" s="40">
        <f t="shared" si="61"/>
        <v>0</v>
      </c>
      <c r="BA17" s="63">
        <f t="shared" si="62"/>
        <v>2</v>
      </c>
      <c r="BB17" s="95" t="s">
        <v>3</v>
      </c>
      <c r="BC17" s="63">
        <f t="shared" si="63"/>
        <v>4</v>
      </c>
      <c r="BD17" s="63">
        <f t="shared" si="64"/>
        <v>316</v>
      </c>
      <c r="BE17" s="63">
        <f t="shared" si="65"/>
        <v>4</v>
      </c>
      <c r="BF17" s="81">
        <f t="shared" si="39"/>
        <v>0</v>
      </c>
      <c r="BG17" s="84">
        <f t="shared" si="66"/>
        <v>4.0316000000000001</v>
      </c>
      <c r="BH17" s="63">
        <f t="shared" si="67"/>
        <v>0</v>
      </c>
      <c r="BI17" s="84">
        <f t="shared" si="68"/>
        <v>4.0316000000000001</v>
      </c>
      <c r="BJ17" s="63">
        <f>RANK((LARGE($BG$15:$BG$19,3)),$BG$15:$BG$19,1)</f>
        <v>3</v>
      </c>
      <c r="BK17" s="88">
        <v>3</v>
      </c>
      <c r="BL17" s="88">
        <v>3</v>
      </c>
      <c r="BM17" s="63">
        <f t="shared" si="69"/>
        <v>6</v>
      </c>
      <c r="BN17" s="66">
        <f t="shared" si="40"/>
        <v>3</v>
      </c>
      <c r="BO17" s="65" t="str">
        <f t="shared" si="41"/>
        <v>Mid Essex</v>
      </c>
      <c r="BP17" s="66">
        <f t="shared" si="42"/>
        <v>6</v>
      </c>
      <c r="BQ17" s="66">
        <f t="shared" si="43"/>
        <v>0</v>
      </c>
      <c r="BR17" s="66" t="str">
        <f t="shared" si="70"/>
        <v/>
      </c>
      <c r="BS17" s="66">
        <f t="shared" si="44"/>
        <v>3</v>
      </c>
      <c r="BU17" s="61">
        <f t="shared" si="71"/>
        <v>2</v>
      </c>
      <c r="BV17" s="61">
        <f t="shared" si="72"/>
        <v>2</v>
      </c>
      <c r="BW17" s="61">
        <f t="shared" si="73"/>
        <v>2</v>
      </c>
      <c r="BX17" s="94" t="s">
        <v>3</v>
      </c>
      <c r="BY17" s="61">
        <f t="shared" si="45"/>
        <v>14</v>
      </c>
      <c r="BZ17" s="61">
        <v>0.3</v>
      </c>
      <c r="CA17" s="61">
        <f t="shared" si="74"/>
        <v>14.3</v>
      </c>
      <c r="CB17" s="61">
        <v>3</v>
      </c>
      <c r="CC17" s="61">
        <f t="shared" si="75"/>
        <v>3</v>
      </c>
      <c r="CD17" s="61" t="str">
        <f t="shared" si="76"/>
        <v>Tiptree</v>
      </c>
      <c r="CE17" s="61">
        <f t="shared" si="77"/>
        <v>13</v>
      </c>
    </row>
    <row r="18" spans="2:83" ht="30.75" customHeight="1" thickBot="1" x14ac:dyDescent="0.4">
      <c r="B18" s="89"/>
      <c r="C18" s="90"/>
      <c r="E18" s="50">
        <v>55</v>
      </c>
      <c r="F18" s="72">
        <f>SUM(F15:F17)</f>
        <v>14</v>
      </c>
      <c r="H18" s="50">
        <v>115</v>
      </c>
      <c r="I18" s="72">
        <f>SUM(I15:I17)</f>
        <v>107</v>
      </c>
      <c r="K18" s="50">
        <v>40</v>
      </c>
      <c r="L18" s="72">
        <f>SUM(L15:L17)</f>
        <v>61</v>
      </c>
      <c r="N18" s="50">
        <v>70</v>
      </c>
      <c r="O18" s="72">
        <f>SUM(O15:O17)</f>
        <v>72</v>
      </c>
      <c r="Q18" s="50">
        <v>65</v>
      </c>
      <c r="R18" s="72">
        <f>SUM(R15:R17)</f>
        <v>107</v>
      </c>
      <c r="T18" s="44" t="s">
        <v>51</v>
      </c>
      <c r="U18" s="73">
        <v>6</v>
      </c>
      <c r="W18" s="34">
        <f t="shared" si="46"/>
        <v>3</v>
      </c>
      <c r="X18" s="35">
        <f>IF(COUNTIF(Y$15:$Y23,Y18)&gt;1,CONCATENATE(Y18&amp;"="),Y18)</f>
        <v>3</v>
      </c>
      <c r="Y18" s="35">
        <f t="shared" si="47"/>
        <v>3</v>
      </c>
      <c r="Z18" s="97" t="s">
        <v>11</v>
      </c>
      <c r="AA18" s="36">
        <v>0.4</v>
      </c>
      <c r="AB18" s="35">
        <f>SUM(N15:N20)</f>
        <v>315</v>
      </c>
      <c r="AC18" s="37">
        <f t="shared" si="48"/>
        <v>315</v>
      </c>
      <c r="AD18" s="37">
        <f t="shared" si="49"/>
        <v>315.39999999999998</v>
      </c>
      <c r="AE18" s="42">
        <f>IF(COUNTIF(N15:N20,$F$23)=0,0,COUNTIF(N15:N20,$F$23))</f>
        <v>0</v>
      </c>
      <c r="AF18" s="35">
        <v>4</v>
      </c>
      <c r="AG18" s="38">
        <f t="shared" si="50"/>
        <v>4</v>
      </c>
      <c r="AH18" s="39" t="str">
        <f t="shared" si="51"/>
        <v>Tiptree</v>
      </c>
      <c r="AI18" s="38">
        <f t="shared" si="52"/>
        <v>363</v>
      </c>
      <c r="AJ18" s="38">
        <f t="shared" si="53"/>
        <v>0</v>
      </c>
      <c r="AK18" s="24"/>
      <c r="AL18" s="29">
        <f t="shared" si="54"/>
        <v>3</v>
      </c>
      <c r="AM18" s="29">
        <f>IF(COUNTIF($AN$15:AN23,AN18)&gt;1,CONCATENATE(AN18&amp;"="),AN18)</f>
        <v>3</v>
      </c>
      <c r="AN18" s="29">
        <f t="shared" si="55"/>
        <v>3</v>
      </c>
      <c r="AO18" s="98" t="s">
        <v>11</v>
      </c>
      <c r="AP18" s="30">
        <v>0.4</v>
      </c>
      <c r="AQ18" s="29">
        <f>SUM(O15:O17)</f>
        <v>72</v>
      </c>
      <c r="AR18" s="29">
        <f t="shared" si="56"/>
        <v>72</v>
      </c>
      <c r="AS18" s="82">
        <f t="shared" si="57"/>
        <v>72.400000000000006</v>
      </c>
      <c r="AT18" s="29">
        <f>IF(COUNTIF(O15:O17,$F$24)=0,0,COUNTIF(O15:O17,$F$24))</f>
        <v>0</v>
      </c>
      <c r="AU18" s="29">
        <v>4</v>
      </c>
      <c r="AV18" s="40" t="str">
        <f t="shared" si="58"/>
        <v>4=</v>
      </c>
      <c r="AW18" s="41" t="str">
        <f t="shared" si="59"/>
        <v>Braintree</v>
      </c>
      <c r="AX18" s="41">
        <f t="shared" si="60"/>
        <v>107</v>
      </c>
      <c r="AY18" s="40">
        <f t="shared" si="61"/>
        <v>1</v>
      </c>
      <c r="BA18" s="63">
        <f t="shared" si="62"/>
        <v>3</v>
      </c>
      <c r="BB18" s="95" t="s">
        <v>11</v>
      </c>
      <c r="BC18" s="63">
        <f t="shared" si="63"/>
        <v>6</v>
      </c>
      <c r="BD18" s="63">
        <f t="shared" si="64"/>
        <v>387</v>
      </c>
      <c r="BE18" s="63">
        <f t="shared" si="65"/>
        <v>6</v>
      </c>
      <c r="BF18" s="81">
        <f t="shared" si="39"/>
        <v>0</v>
      </c>
      <c r="BG18" s="84">
        <f t="shared" si="66"/>
        <v>6.0387000000000004</v>
      </c>
      <c r="BH18" s="63">
        <f t="shared" si="67"/>
        <v>0</v>
      </c>
      <c r="BI18" s="84">
        <f t="shared" si="68"/>
        <v>6.0387000000000004</v>
      </c>
      <c r="BJ18" s="63">
        <f>RANK((LARGE($BG$15:$BG$19,2)),$BG$15:$BG$19,1)</f>
        <v>4</v>
      </c>
      <c r="BK18" s="88">
        <v>4</v>
      </c>
      <c r="BL18" s="88">
        <v>2</v>
      </c>
      <c r="BM18" s="63">
        <f t="shared" si="69"/>
        <v>1008.01</v>
      </c>
      <c r="BN18" s="66">
        <f t="shared" si="40"/>
        <v>4</v>
      </c>
      <c r="BO18" s="65" t="str">
        <f t="shared" si="41"/>
        <v>Tiptree</v>
      </c>
      <c r="BP18" s="66">
        <f t="shared" si="42"/>
        <v>8</v>
      </c>
      <c r="BQ18" s="66">
        <f t="shared" si="43"/>
        <v>1</v>
      </c>
      <c r="BR18" s="66" t="str">
        <f t="shared" si="70"/>
        <v/>
      </c>
      <c r="BS18" s="66">
        <f t="shared" si="44"/>
        <v>2</v>
      </c>
      <c r="BU18" s="61">
        <f t="shared" si="71"/>
        <v>4</v>
      </c>
      <c r="BV18" s="61">
        <f t="shared" si="72"/>
        <v>4</v>
      </c>
      <c r="BW18" s="61">
        <f t="shared" si="73"/>
        <v>4</v>
      </c>
      <c r="BX18" s="94" t="s">
        <v>11</v>
      </c>
      <c r="BY18" s="61">
        <f t="shared" si="45"/>
        <v>9</v>
      </c>
      <c r="BZ18" s="61">
        <v>0.4</v>
      </c>
      <c r="CA18" s="61">
        <f t="shared" si="74"/>
        <v>9.4</v>
      </c>
      <c r="CB18" s="61">
        <v>4</v>
      </c>
      <c r="CC18" s="61">
        <f t="shared" si="75"/>
        <v>4</v>
      </c>
      <c r="CD18" s="61" t="str">
        <f t="shared" si="76"/>
        <v>Mid Essex</v>
      </c>
      <c r="CE18" s="61">
        <f t="shared" si="77"/>
        <v>9</v>
      </c>
    </row>
    <row r="19" spans="2:83" ht="30.75" customHeight="1" x14ac:dyDescent="0.35">
      <c r="B19" s="89"/>
      <c r="E19" s="50">
        <v>51</v>
      </c>
      <c r="H19" s="50">
        <v>115</v>
      </c>
      <c r="K19" s="50">
        <v>63</v>
      </c>
      <c r="N19" s="50">
        <v>72</v>
      </c>
      <c r="Q19" s="50">
        <v>81</v>
      </c>
      <c r="T19" s="44" t="s">
        <v>48</v>
      </c>
      <c r="U19" s="73">
        <v>11</v>
      </c>
      <c r="W19" s="34">
        <f t="shared" si="46"/>
        <v>4</v>
      </c>
      <c r="X19" s="35">
        <f>IF(COUNTIF(Y$15:$Y24,Y19)&gt;1,CONCATENATE(Y19&amp;"="),Y19)</f>
        <v>4</v>
      </c>
      <c r="Y19" s="35">
        <f t="shared" si="47"/>
        <v>4</v>
      </c>
      <c r="Z19" s="97" t="s">
        <v>6</v>
      </c>
      <c r="AA19" s="36">
        <v>0.5</v>
      </c>
      <c r="AB19" s="35">
        <f>SUM(Q15:Q20)</f>
        <v>363</v>
      </c>
      <c r="AC19" s="37">
        <f t="shared" si="48"/>
        <v>363</v>
      </c>
      <c r="AD19" s="37">
        <f t="shared" si="49"/>
        <v>363.5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Braintree</v>
      </c>
      <c r="AI19" s="38">
        <f t="shared" si="52"/>
        <v>618</v>
      </c>
      <c r="AJ19" s="38">
        <f t="shared" si="53"/>
        <v>3</v>
      </c>
      <c r="AK19" s="24"/>
      <c r="AL19" s="29">
        <f t="shared" si="54"/>
        <v>5</v>
      </c>
      <c r="AM19" s="29" t="str">
        <f>IF(COUNTIF($AN$15:AN24,AN19)&gt;1,CONCATENATE(AN19&amp;"="),AN19)</f>
        <v>4=</v>
      </c>
      <c r="AN19" s="29">
        <f t="shared" si="55"/>
        <v>4</v>
      </c>
      <c r="AO19" s="98" t="s">
        <v>6</v>
      </c>
      <c r="AP19" s="30">
        <v>0.5</v>
      </c>
      <c r="AQ19" s="29">
        <f>SUM(R15:R17)</f>
        <v>107</v>
      </c>
      <c r="AR19" s="29">
        <f t="shared" si="56"/>
        <v>1107</v>
      </c>
      <c r="AS19" s="82">
        <f t="shared" si="57"/>
        <v>1107.5</v>
      </c>
      <c r="AT19" s="29">
        <f>IF(COUNTIF(R15:R17,$F$24)=0,0,COUNTIF(R15:R17,$F$24))</f>
        <v>1</v>
      </c>
      <c r="AU19" s="29">
        <v>5</v>
      </c>
      <c r="AV19" s="40" t="str">
        <f t="shared" si="58"/>
        <v>4=</v>
      </c>
      <c r="AW19" s="41" t="str">
        <f t="shared" si="59"/>
        <v>Tiptree</v>
      </c>
      <c r="AX19" s="41">
        <f t="shared" si="60"/>
        <v>107</v>
      </c>
      <c r="AY19" s="40">
        <f t="shared" si="61"/>
        <v>1</v>
      </c>
      <c r="BA19" s="63">
        <f t="shared" si="62"/>
        <v>4</v>
      </c>
      <c r="BB19" s="95" t="s">
        <v>6</v>
      </c>
      <c r="BC19" s="63">
        <f t="shared" si="63"/>
        <v>8</v>
      </c>
      <c r="BD19" s="63">
        <f t="shared" si="64"/>
        <v>470</v>
      </c>
      <c r="BE19" s="63">
        <f t="shared" si="65"/>
        <v>1008</v>
      </c>
      <c r="BF19" s="81">
        <f t="shared" si="39"/>
        <v>1</v>
      </c>
      <c r="BG19" s="84">
        <f t="shared" si="66"/>
        <v>1008.047</v>
      </c>
      <c r="BH19" s="63">
        <f t="shared" si="67"/>
        <v>0</v>
      </c>
      <c r="BI19" s="84">
        <f t="shared" si="68"/>
        <v>1008.047</v>
      </c>
      <c r="BJ19" s="63">
        <f>RANK((LARGE($BG$15:$BG$19,1)),$BG$15:$BG$19,1)</f>
        <v>5</v>
      </c>
      <c r="BK19" s="88">
        <v>5</v>
      </c>
      <c r="BL19" s="88">
        <v>1</v>
      </c>
      <c r="BM19" s="63">
        <f t="shared" si="69"/>
        <v>4009.04</v>
      </c>
      <c r="BN19" s="66">
        <f t="shared" si="40"/>
        <v>5</v>
      </c>
      <c r="BO19" s="65" t="str">
        <f t="shared" si="41"/>
        <v>Braintree</v>
      </c>
      <c r="BP19" s="66">
        <f t="shared" si="42"/>
        <v>9</v>
      </c>
      <c r="BQ19" s="66">
        <f t="shared" si="43"/>
        <v>4</v>
      </c>
      <c r="BR19" s="66" t="str">
        <f t="shared" si="70"/>
        <v/>
      </c>
      <c r="BS19" s="66">
        <f t="shared" si="44"/>
        <v>1</v>
      </c>
      <c r="BU19" s="61">
        <f t="shared" si="71"/>
        <v>3</v>
      </c>
      <c r="BV19" s="61">
        <f t="shared" si="72"/>
        <v>3</v>
      </c>
      <c r="BW19" s="61">
        <f t="shared" si="73"/>
        <v>3</v>
      </c>
      <c r="BX19" s="94" t="s">
        <v>6</v>
      </c>
      <c r="BY19" s="61">
        <f t="shared" si="45"/>
        <v>13</v>
      </c>
      <c r="BZ19" s="61">
        <v>0.5</v>
      </c>
      <c r="CA19" s="61">
        <f t="shared" si="74"/>
        <v>13.5</v>
      </c>
      <c r="CB19" s="61">
        <v>5</v>
      </c>
      <c r="CC19" s="61">
        <f t="shared" si="75"/>
        <v>5</v>
      </c>
      <c r="CD19" s="61" t="str">
        <f t="shared" si="76"/>
        <v>Braintree</v>
      </c>
      <c r="CE19" s="61">
        <f t="shared" si="77"/>
        <v>4</v>
      </c>
    </row>
    <row r="20" spans="2:83" ht="30.75" customHeight="1" thickBot="1" x14ac:dyDescent="0.4">
      <c r="B20" s="89"/>
      <c r="E20" s="50">
        <v>56</v>
      </c>
      <c r="H20" s="50">
        <v>115</v>
      </c>
      <c r="K20" s="50">
        <v>80</v>
      </c>
      <c r="N20" s="50">
        <v>76</v>
      </c>
      <c r="Q20" s="50">
        <v>112</v>
      </c>
      <c r="T20" s="44"/>
      <c r="U20" s="73"/>
      <c r="W20" s="34"/>
      <c r="X20" s="35"/>
      <c r="Y20" s="35"/>
      <c r="Z20" s="97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98"/>
      <c r="AP20" s="30"/>
      <c r="AQ20" s="29"/>
      <c r="AR20" s="29"/>
      <c r="AS20" s="82"/>
      <c r="AT20" s="29"/>
      <c r="AU20" s="29"/>
      <c r="AV20" s="40"/>
      <c r="AW20" s="41"/>
      <c r="AX20" s="41"/>
      <c r="AY20" s="40"/>
      <c r="BA20" s="63"/>
      <c r="BB20" s="95"/>
      <c r="BC20" s="63"/>
      <c r="BD20" s="63"/>
      <c r="BE20" s="63"/>
      <c r="BF20" s="81"/>
      <c r="BG20" s="84"/>
      <c r="BH20" s="63"/>
      <c r="BI20" s="84"/>
      <c r="BJ20" s="63"/>
      <c r="BK20" s="88"/>
      <c r="BL20" s="88"/>
      <c r="BM20" s="63"/>
      <c r="BN20" s="66"/>
      <c r="BO20" s="65"/>
      <c r="BP20" s="66"/>
      <c r="BQ20" s="66"/>
      <c r="BR20" s="66"/>
      <c r="BS20" s="66"/>
      <c r="BU20" s="61"/>
      <c r="BV20" s="61"/>
      <c r="BW20" s="61"/>
      <c r="BX20" s="94"/>
      <c r="BY20" s="61"/>
      <c r="BZ20" s="61"/>
      <c r="CA20" s="61"/>
      <c r="CB20" s="61"/>
      <c r="CC20" s="61"/>
      <c r="CD20" s="61"/>
      <c r="CE20" s="61"/>
    </row>
    <row r="21" spans="2:83" ht="30.75" customHeight="1" thickBot="1" x14ac:dyDescent="0.4">
      <c r="B21" s="90"/>
      <c r="E21" s="72">
        <f>SUM(E15:E20)</f>
        <v>198</v>
      </c>
      <c r="H21" s="72">
        <f>SUM(H15:H20)</f>
        <v>618</v>
      </c>
      <c r="K21" s="72">
        <f>SUM(K15:K20)</f>
        <v>255</v>
      </c>
      <c r="N21" s="72">
        <f>SUM(N15:N20)</f>
        <v>315</v>
      </c>
      <c r="Q21" s="72">
        <f>SUM(Q15:Q20)</f>
        <v>363</v>
      </c>
    </row>
    <row r="22" spans="2:83" ht="30.75" customHeight="1" x14ac:dyDescent="0.35"/>
    <row r="23" spans="2:83" ht="23.5" x14ac:dyDescent="0.35">
      <c r="B23" s="54" t="s">
        <v>13</v>
      </c>
      <c r="C23" s="55"/>
      <c r="D23" s="55"/>
      <c r="E23" s="56"/>
      <c r="F23" s="50">
        <v>115</v>
      </c>
    </row>
    <row r="24" spans="2:83" ht="23.5" x14ac:dyDescent="0.35">
      <c r="B24" s="51" t="s">
        <v>14</v>
      </c>
      <c r="C24" s="52"/>
      <c r="D24" s="52"/>
      <c r="E24" s="53"/>
      <c r="F24" s="50">
        <v>49</v>
      </c>
    </row>
  </sheetData>
  <mergeCells count="27"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tabSelected="1" zoomScaleNormal="100" workbookViewId="0">
      <selection activeCell="O4" sqref="O4"/>
    </sheetView>
  </sheetViews>
  <sheetFormatPr defaultRowHeight="14.5" x14ac:dyDescent="0.35"/>
  <cols>
    <col min="1" max="1" width="6.1796875" bestFit="1" customWidth="1"/>
    <col min="2" max="2" width="26.1796875" bestFit="1" customWidth="1"/>
    <col min="3" max="3" width="10.453125" bestFit="1" customWidth="1"/>
    <col min="7" max="7" width="2.1796875" customWidth="1"/>
    <col min="9" max="9" width="26.1796875" bestFit="1" customWidth="1"/>
    <col min="10" max="10" width="10" customWidth="1"/>
    <col min="259" max="259" width="6.1796875" bestFit="1" customWidth="1"/>
    <col min="260" max="260" width="26.1796875" bestFit="1" customWidth="1"/>
    <col min="261" max="261" width="10.453125" bestFit="1" customWidth="1"/>
    <col min="265" max="265" width="26.1796875" bestFit="1" customWidth="1"/>
    <col min="266" max="266" width="10" customWidth="1"/>
    <col min="515" max="515" width="6.1796875" bestFit="1" customWidth="1"/>
    <col min="516" max="516" width="26.1796875" bestFit="1" customWidth="1"/>
    <col min="517" max="517" width="10.453125" bestFit="1" customWidth="1"/>
    <col min="521" max="521" width="26.1796875" bestFit="1" customWidth="1"/>
    <col min="522" max="522" width="10" customWidth="1"/>
    <col min="771" max="771" width="6.1796875" bestFit="1" customWidth="1"/>
    <col min="772" max="772" width="26.1796875" bestFit="1" customWidth="1"/>
    <col min="773" max="773" width="10.453125" bestFit="1" customWidth="1"/>
    <col min="777" max="777" width="26.1796875" bestFit="1" customWidth="1"/>
    <col min="778" max="778" width="10" customWidth="1"/>
    <col min="1027" max="1027" width="6.1796875" bestFit="1" customWidth="1"/>
    <col min="1028" max="1028" width="26.1796875" bestFit="1" customWidth="1"/>
    <col min="1029" max="1029" width="10.453125" bestFit="1" customWidth="1"/>
    <col min="1033" max="1033" width="26.1796875" bestFit="1" customWidth="1"/>
    <col min="1034" max="1034" width="10" customWidth="1"/>
    <col min="1283" max="1283" width="6.1796875" bestFit="1" customWidth="1"/>
    <col min="1284" max="1284" width="26.1796875" bestFit="1" customWidth="1"/>
    <col min="1285" max="1285" width="10.453125" bestFit="1" customWidth="1"/>
    <col min="1289" max="1289" width="26.1796875" bestFit="1" customWidth="1"/>
    <col min="1290" max="1290" width="10" customWidth="1"/>
    <col min="1539" max="1539" width="6.1796875" bestFit="1" customWidth="1"/>
    <col min="1540" max="1540" width="26.1796875" bestFit="1" customWidth="1"/>
    <col min="1541" max="1541" width="10.453125" bestFit="1" customWidth="1"/>
    <col min="1545" max="1545" width="26.1796875" bestFit="1" customWidth="1"/>
    <col min="1546" max="1546" width="10" customWidth="1"/>
    <col min="1795" max="1795" width="6.1796875" bestFit="1" customWidth="1"/>
    <col min="1796" max="1796" width="26.1796875" bestFit="1" customWidth="1"/>
    <col min="1797" max="1797" width="10.453125" bestFit="1" customWidth="1"/>
    <col min="1801" max="1801" width="26.1796875" bestFit="1" customWidth="1"/>
    <col min="1802" max="1802" width="10" customWidth="1"/>
    <col min="2051" max="2051" width="6.1796875" bestFit="1" customWidth="1"/>
    <col min="2052" max="2052" width="26.1796875" bestFit="1" customWidth="1"/>
    <col min="2053" max="2053" width="10.453125" bestFit="1" customWidth="1"/>
    <col min="2057" max="2057" width="26.1796875" bestFit="1" customWidth="1"/>
    <col min="2058" max="2058" width="10" customWidth="1"/>
    <col min="2307" max="2307" width="6.1796875" bestFit="1" customWidth="1"/>
    <col min="2308" max="2308" width="26.1796875" bestFit="1" customWidth="1"/>
    <col min="2309" max="2309" width="10.453125" bestFit="1" customWidth="1"/>
    <col min="2313" max="2313" width="26.1796875" bestFit="1" customWidth="1"/>
    <col min="2314" max="2314" width="10" customWidth="1"/>
    <col min="2563" max="2563" width="6.1796875" bestFit="1" customWidth="1"/>
    <col min="2564" max="2564" width="26.1796875" bestFit="1" customWidth="1"/>
    <col min="2565" max="2565" width="10.453125" bestFit="1" customWidth="1"/>
    <col min="2569" max="2569" width="26.1796875" bestFit="1" customWidth="1"/>
    <col min="2570" max="2570" width="10" customWidth="1"/>
    <col min="2819" max="2819" width="6.1796875" bestFit="1" customWidth="1"/>
    <col min="2820" max="2820" width="26.1796875" bestFit="1" customWidth="1"/>
    <col min="2821" max="2821" width="10.453125" bestFit="1" customWidth="1"/>
    <col min="2825" max="2825" width="26.1796875" bestFit="1" customWidth="1"/>
    <col min="2826" max="2826" width="10" customWidth="1"/>
    <col min="3075" max="3075" width="6.1796875" bestFit="1" customWidth="1"/>
    <col min="3076" max="3076" width="26.1796875" bestFit="1" customWidth="1"/>
    <col min="3077" max="3077" width="10.453125" bestFit="1" customWidth="1"/>
    <col min="3081" max="3081" width="26.1796875" bestFit="1" customWidth="1"/>
    <col min="3082" max="3082" width="10" customWidth="1"/>
    <col min="3331" max="3331" width="6.1796875" bestFit="1" customWidth="1"/>
    <col min="3332" max="3332" width="26.1796875" bestFit="1" customWidth="1"/>
    <col min="3333" max="3333" width="10.453125" bestFit="1" customWidth="1"/>
    <col min="3337" max="3337" width="26.1796875" bestFit="1" customWidth="1"/>
    <col min="3338" max="3338" width="10" customWidth="1"/>
    <col min="3587" max="3587" width="6.1796875" bestFit="1" customWidth="1"/>
    <col min="3588" max="3588" width="26.1796875" bestFit="1" customWidth="1"/>
    <col min="3589" max="3589" width="10.453125" bestFit="1" customWidth="1"/>
    <col min="3593" max="3593" width="26.1796875" bestFit="1" customWidth="1"/>
    <col min="3594" max="3594" width="10" customWidth="1"/>
    <col min="3843" max="3843" width="6.1796875" bestFit="1" customWidth="1"/>
    <col min="3844" max="3844" width="26.1796875" bestFit="1" customWidth="1"/>
    <col min="3845" max="3845" width="10.453125" bestFit="1" customWidth="1"/>
    <col min="3849" max="3849" width="26.1796875" bestFit="1" customWidth="1"/>
    <col min="3850" max="3850" width="10" customWidth="1"/>
    <col min="4099" max="4099" width="6.1796875" bestFit="1" customWidth="1"/>
    <col min="4100" max="4100" width="26.1796875" bestFit="1" customWidth="1"/>
    <col min="4101" max="4101" width="10.453125" bestFit="1" customWidth="1"/>
    <col min="4105" max="4105" width="26.1796875" bestFit="1" customWidth="1"/>
    <col min="4106" max="4106" width="10" customWidth="1"/>
    <col min="4355" max="4355" width="6.1796875" bestFit="1" customWidth="1"/>
    <col min="4356" max="4356" width="26.1796875" bestFit="1" customWidth="1"/>
    <col min="4357" max="4357" width="10.453125" bestFit="1" customWidth="1"/>
    <col min="4361" max="4361" width="26.1796875" bestFit="1" customWidth="1"/>
    <col min="4362" max="4362" width="10" customWidth="1"/>
    <col min="4611" max="4611" width="6.1796875" bestFit="1" customWidth="1"/>
    <col min="4612" max="4612" width="26.1796875" bestFit="1" customWidth="1"/>
    <col min="4613" max="4613" width="10.453125" bestFit="1" customWidth="1"/>
    <col min="4617" max="4617" width="26.1796875" bestFit="1" customWidth="1"/>
    <col min="4618" max="4618" width="10" customWidth="1"/>
    <col min="4867" max="4867" width="6.1796875" bestFit="1" customWidth="1"/>
    <col min="4868" max="4868" width="26.1796875" bestFit="1" customWidth="1"/>
    <col min="4869" max="4869" width="10.453125" bestFit="1" customWidth="1"/>
    <col min="4873" max="4873" width="26.1796875" bestFit="1" customWidth="1"/>
    <col min="4874" max="4874" width="10" customWidth="1"/>
    <col min="5123" max="5123" width="6.1796875" bestFit="1" customWidth="1"/>
    <col min="5124" max="5124" width="26.1796875" bestFit="1" customWidth="1"/>
    <col min="5125" max="5125" width="10.453125" bestFit="1" customWidth="1"/>
    <col min="5129" max="5129" width="26.1796875" bestFit="1" customWidth="1"/>
    <col min="5130" max="5130" width="10" customWidth="1"/>
    <col min="5379" max="5379" width="6.1796875" bestFit="1" customWidth="1"/>
    <col min="5380" max="5380" width="26.1796875" bestFit="1" customWidth="1"/>
    <col min="5381" max="5381" width="10.453125" bestFit="1" customWidth="1"/>
    <col min="5385" max="5385" width="26.1796875" bestFit="1" customWidth="1"/>
    <col min="5386" max="5386" width="10" customWidth="1"/>
    <col min="5635" max="5635" width="6.1796875" bestFit="1" customWidth="1"/>
    <col min="5636" max="5636" width="26.1796875" bestFit="1" customWidth="1"/>
    <col min="5637" max="5637" width="10.453125" bestFit="1" customWidth="1"/>
    <col min="5641" max="5641" width="26.1796875" bestFit="1" customWidth="1"/>
    <col min="5642" max="5642" width="10" customWidth="1"/>
    <col min="5891" max="5891" width="6.1796875" bestFit="1" customWidth="1"/>
    <col min="5892" max="5892" width="26.1796875" bestFit="1" customWidth="1"/>
    <col min="5893" max="5893" width="10.453125" bestFit="1" customWidth="1"/>
    <col min="5897" max="5897" width="26.1796875" bestFit="1" customWidth="1"/>
    <col min="5898" max="5898" width="10" customWidth="1"/>
    <col min="6147" max="6147" width="6.1796875" bestFit="1" customWidth="1"/>
    <col min="6148" max="6148" width="26.1796875" bestFit="1" customWidth="1"/>
    <col min="6149" max="6149" width="10.453125" bestFit="1" customWidth="1"/>
    <col min="6153" max="6153" width="26.1796875" bestFit="1" customWidth="1"/>
    <col min="6154" max="6154" width="10" customWidth="1"/>
    <col min="6403" max="6403" width="6.1796875" bestFit="1" customWidth="1"/>
    <col min="6404" max="6404" width="26.1796875" bestFit="1" customWidth="1"/>
    <col min="6405" max="6405" width="10.453125" bestFit="1" customWidth="1"/>
    <col min="6409" max="6409" width="26.1796875" bestFit="1" customWidth="1"/>
    <col min="6410" max="6410" width="10" customWidth="1"/>
    <col min="6659" max="6659" width="6.1796875" bestFit="1" customWidth="1"/>
    <col min="6660" max="6660" width="26.1796875" bestFit="1" customWidth="1"/>
    <col min="6661" max="6661" width="10.453125" bestFit="1" customWidth="1"/>
    <col min="6665" max="6665" width="26.1796875" bestFit="1" customWidth="1"/>
    <col min="6666" max="6666" width="10" customWidth="1"/>
    <col min="6915" max="6915" width="6.1796875" bestFit="1" customWidth="1"/>
    <col min="6916" max="6916" width="26.1796875" bestFit="1" customWidth="1"/>
    <col min="6917" max="6917" width="10.453125" bestFit="1" customWidth="1"/>
    <col min="6921" max="6921" width="26.1796875" bestFit="1" customWidth="1"/>
    <col min="6922" max="6922" width="10" customWidth="1"/>
    <col min="7171" max="7171" width="6.1796875" bestFit="1" customWidth="1"/>
    <col min="7172" max="7172" width="26.1796875" bestFit="1" customWidth="1"/>
    <col min="7173" max="7173" width="10.453125" bestFit="1" customWidth="1"/>
    <col min="7177" max="7177" width="26.1796875" bestFit="1" customWidth="1"/>
    <col min="7178" max="7178" width="10" customWidth="1"/>
    <col min="7427" max="7427" width="6.1796875" bestFit="1" customWidth="1"/>
    <col min="7428" max="7428" width="26.1796875" bestFit="1" customWidth="1"/>
    <col min="7429" max="7429" width="10.453125" bestFit="1" customWidth="1"/>
    <col min="7433" max="7433" width="26.1796875" bestFit="1" customWidth="1"/>
    <col min="7434" max="7434" width="10" customWidth="1"/>
    <col min="7683" max="7683" width="6.1796875" bestFit="1" customWidth="1"/>
    <col min="7684" max="7684" width="26.1796875" bestFit="1" customWidth="1"/>
    <col min="7685" max="7685" width="10.453125" bestFit="1" customWidth="1"/>
    <col min="7689" max="7689" width="26.1796875" bestFit="1" customWidth="1"/>
    <col min="7690" max="7690" width="10" customWidth="1"/>
    <col min="7939" max="7939" width="6.1796875" bestFit="1" customWidth="1"/>
    <col min="7940" max="7940" width="26.1796875" bestFit="1" customWidth="1"/>
    <col min="7941" max="7941" width="10.453125" bestFit="1" customWidth="1"/>
    <col min="7945" max="7945" width="26.1796875" bestFit="1" customWidth="1"/>
    <col min="7946" max="7946" width="10" customWidth="1"/>
    <col min="8195" max="8195" width="6.1796875" bestFit="1" customWidth="1"/>
    <col min="8196" max="8196" width="26.1796875" bestFit="1" customWidth="1"/>
    <col min="8197" max="8197" width="10.453125" bestFit="1" customWidth="1"/>
    <col min="8201" max="8201" width="26.1796875" bestFit="1" customWidth="1"/>
    <col min="8202" max="8202" width="10" customWidth="1"/>
    <col min="8451" max="8451" width="6.1796875" bestFit="1" customWidth="1"/>
    <col min="8452" max="8452" width="26.1796875" bestFit="1" customWidth="1"/>
    <col min="8453" max="8453" width="10.453125" bestFit="1" customWidth="1"/>
    <col min="8457" max="8457" width="26.1796875" bestFit="1" customWidth="1"/>
    <col min="8458" max="8458" width="10" customWidth="1"/>
    <col min="8707" max="8707" width="6.1796875" bestFit="1" customWidth="1"/>
    <col min="8708" max="8708" width="26.1796875" bestFit="1" customWidth="1"/>
    <col min="8709" max="8709" width="10.453125" bestFit="1" customWidth="1"/>
    <col min="8713" max="8713" width="26.1796875" bestFit="1" customWidth="1"/>
    <col min="8714" max="8714" width="10" customWidth="1"/>
    <col min="8963" max="8963" width="6.1796875" bestFit="1" customWidth="1"/>
    <col min="8964" max="8964" width="26.1796875" bestFit="1" customWidth="1"/>
    <col min="8965" max="8965" width="10.453125" bestFit="1" customWidth="1"/>
    <col min="8969" max="8969" width="26.1796875" bestFit="1" customWidth="1"/>
    <col min="8970" max="8970" width="10" customWidth="1"/>
    <col min="9219" max="9219" width="6.1796875" bestFit="1" customWidth="1"/>
    <col min="9220" max="9220" width="26.1796875" bestFit="1" customWidth="1"/>
    <col min="9221" max="9221" width="10.453125" bestFit="1" customWidth="1"/>
    <col min="9225" max="9225" width="26.1796875" bestFit="1" customWidth="1"/>
    <col min="9226" max="9226" width="10" customWidth="1"/>
    <col min="9475" max="9475" width="6.1796875" bestFit="1" customWidth="1"/>
    <col min="9476" max="9476" width="26.1796875" bestFit="1" customWidth="1"/>
    <col min="9477" max="9477" width="10.453125" bestFit="1" customWidth="1"/>
    <col min="9481" max="9481" width="26.1796875" bestFit="1" customWidth="1"/>
    <col min="9482" max="9482" width="10" customWidth="1"/>
    <col min="9731" max="9731" width="6.1796875" bestFit="1" customWidth="1"/>
    <col min="9732" max="9732" width="26.1796875" bestFit="1" customWidth="1"/>
    <col min="9733" max="9733" width="10.453125" bestFit="1" customWidth="1"/>
    <col min="9737" max="9737" width="26.1796875" bestFit="1" customWidth="1"/>
    <col min="9738" max="9738" width="10" customWidth="1"/>
    <col min="9987" max="9987" width="6.1796875" bestFit="1" customWidth="1"/>
    <col min="9988" max="9988" width="26.1796875" bestFit="1" customWidth="1"/>
    <col min="9989" max="9989" width="10.453125" bestFit="1" customWidth="1"/>
    <col min="9993" max="9993" width="26.1796875" bestFit="1" customWidth="1"/>
    <col min="9994" max="9994" width="10" customWidth="1"/>
    <col min="10243" max="10243" width="6.1796875" bestFit="1" customWidth="1"/>
    <col min="10244" max="10244" width="26.1796875" bestFit="1" customWidth="1"/>
    <col min="10245" max="10245" width="10.453125" bestFit="1" customWidth="1"/>
    <col min="10249" max="10249" width="26.1796875" bestFit="1" customWidth="1"/>
    <col min="10250" max="10250" width="10" customWidth="1"/>
    <col min="10499" max="10499" width="6.1796875" bestFit="1" customWidth="1"/>
    <col min="10500" max="10500" width="26.1796875" bestFit="1" customWidth="1"/>
    <col min="10501" max="10501" width="10.453125" bestFit="1" customWidth="1"/>
    <col min="10505" max="10505" width="26.1796875" bestFit="1" customWidth="1"/>
    <col min="10506" max="10506" width="10" customWidth="1"/>
    <col min="10755" max="10755" width="6.1796875" bestFit="1" customWidth="1"/>
    <col min="10756" max="10756" width="26.1796875" bestFit="1" customWidth="1"/>
    <col min="10757" max="10757" width="10.453125" bestFit="1" customWidth="1"/>
    <col min="10761" max="10761" width="26.1796875" bestFit="1" customWidth="1"/>
    <col min="10762" max="10762" width="10" customWidth="1"/>
    <col min="11011" max="11011" width="6.1796875" bestFit="1" customWidth="1"/>
    <col min="11012" max="11012" width="26.1796875" bestFit="1" customWidth="1"/>
    <col min="11013" max="11013" width="10.453125" bestFit="1" customWidth="1"/>
    <col min="11017" max="11017" width="26.1796875" bestFit="1" customWidth="1"/>
    <col min="11018" max="11018" width="10" customWidth="1"/>
    <col min="11267" max="11267" width="6.1796875" bestFit="1" customWidth="1"/>
    <col min="11268" max="11268" width="26.1796875" bestFit="1" customWidth="1"/>
    <col min="11269" max="11269" width="10.453125" bestFit="1" customWidth="1"/>
    <col min="11273" max="11273" width="26.1796875" bestFit="1" customWidth="1"/>
    <col min="11274" max="11274" width="10" customWidth="1"/>
    <col min="11523" max="11523" width="6.1796875" bestFit="1" customWidth="1"/>
    <col min="11524" max="11524" width="26.1796875" bestFit="1" customWidth="1"/>
    <col min="11525" max="11525" width="10.453125" bestFit="1" customWidth="1"/>
    <col min="11529" max="11529" width="26.1796875" bestFit="1" customWidth="1"/>
    <col min="11530" max="11530" width="10" customWidth="1"/>
    <col min="11779" max="11779" width="6.1796875" bestFit="1" customWidth="1"/>
    <col min="11780" max="11780" width="26.1796875" bestFit="1" customWidth="1"/>
    <col min="11781" max="11781" width="10.453125" bestFit="1" customWidth="1"/>
    <col min="11785" max="11785" width="26.1796875" bestFit="1" customWidth="1"/>
    <col min="11786" max="11786" width="10" customWidth="1"/>
    <col min="12035" max="12035" width="6.1796875" bestFit="1" customWidth="1"/>
    <col min="12036" max="12036" width="26.1796875" bestFit="1" customWidth="1"/>
    <col min="12037" max="12037" width="10.453125" bestFit="1" customWidth="1"/>
    <col min="12041" max="12041" width="26.1796875" bestFit="1" customWidth="1"/>
    <col min="12042" max="12042" width="10" customWidth="1"/>
    <col min="12291" max="12291" width="6.1796875" bestFit="1" customWidth="1"/>
    <col min="12292" max="12292" width="26.1796875" bestFit="1" customWidth="1"/>
    <col min="12293" max="12293" width="10.453125" bestFit="1" customWidth="1"/>
    <col min="12297" max="12297" width="26.1796875" bestFit="1" customWidth="1"/>
    <col min="12298" max="12298" width="10" customWidth="1"/>
    <col min="12547" max="12547" width="6.1796875" bestFit="1" customWidth="1"/>
    <col min="12548" max="12548" width="26.1796875" bestFit="1" customWidth="1"/>
    <col min="12549" max="12549" width="10.453125" bestFit="1" customWidth="1"/>
    <col min="12553" max="12553" width="26.1796875" bestFit="1" customWidth="1"/>
    <col min="12554" max="12554" width="10" customWidth="1"/>
    <col min="12803" max="12803" width="6.1796875" bestFit="1" customWidth="1"/>
    <col min="12804" max="12804" width="26.1796875" bestFit="1" customWidth="1"/>
    <col min="12805" max="12805" width="10.453125" bestFit="1" customWidth="1"/>
    <col min="12809" max="12809" width="26.1796875" bestFit="1" customWidth="1"/>
    <col min="12810" max="12810" width="10" customWidth="1"/>
    <col min="13059" max="13059" width="6.1796875" bestFit="1" customWidth="1"/>
    <col min="13060" max="13060" width="26.1796875" bestFit="1" customWidth="1"/>
    <col min="13061" max="13061" width="10.453125" bestFit="1" customWidth="1"/>
    <col min="13065" max="13065" width="26.1796875" bestFit="1" customWidth="1"/>
    <col min="13066" max="13066" width="10" customWidth="1"/>
    <col min="13315" max="13315" width="6.1796875" bestFit="1" customWidth="1"/>
    <col min="13316" max="13316" width="26.1796875" bestFit="1" customWidth="1"/>
    <col min="13317" max="13317" width="10.453125" bestFit="1" customWidth="1"/>
    <col min="13321" max="13321" width="26.1796875" bestFit="1" customWidth="1"/>
    <col min="13322" max="13322" width="10" customWidth="1"/>
    <col min="13571" max="13571" width="6.1796875" bestFit="1" customWidth="1"/>
    <col min="13572" max="13572" width="26.1796875" bestFit="1" customWidth="1"/>
    <col min="13573" max="13573" width="10.453125" bestFit="1" customWidth="1"/>
    <col min="13577" max="13577" width="26.1796875" bestFit="1" customWidth="1"/>
    <col min="13578" max="13578" width="10" customWidth="1"/>
    <col min="13827" max="13827" width="6.1796875" bestFit="1" customWidth="1"/>
    <col min="13828" max="13828" width="26.1796875" bestFit="1" customWidth="1"/>
    <col min="13829" max="13829" width="10.453125" bestFit="1" customWidth="1"/>
    <col min="13833" max="13833" width="26.1796875" bestFit="1" customWidth="1"/>
    <col min="13834" max="13834" width="10" customWidth="1"/>
    <col min="14083" max="14083" width="6.1796875" bestFit="1" customWidth="1"/>
    <col min="14084" max="14084" width="26.1796875" bestFit="1" customWidth="1"/>
    <col min="14085" max="14085" width="10.453125" bestFit="1" customWidth="1"/>
    <col min="14089" max="14089" width="26.1796875" bestFit="1" customWidth="1"/>
    <col min="14090" max="14090" width="10" customWidth="1"/>
    <col min="14339" max="14339" width="6.1796875" bestFit="1" customWidth="1"/>
    <col min="14340" max="14340" width="26.1796875" bestFit="1" customWidth="1"/>
    <col min="14341" max="14341" width="10.453125" bestFit="1" customWidth="1"/>
    <col min="14345" max="14345" width="26.1796875" bestFit="1" customWidth="1"/>
    <col min="14346" max="14346" width="10" customWidth="1"/>
    <col min="14595" max="14595" width="6.1796875" bestFit="1" customWidth="1"/>
    <col min="14596" max="14596" width="26.1796875" bestFit="1" customWidth="1"/>
    <col min="14597" max="14597" width="10.453125" bestFit="1" customWidth="1"/>
    <col min="14601" max="14601" width="26.1796875" bestFit="1" customWidth="1"/>
    <col min="14602" max="14602" width="10" customWidth="1"/>
    <col min="14851" max="14851" width="6.1796875" bestFit="1" customWidth="1"/>
    <col min="14852" max="14852" width="26.1796875" bestFit="1" customWidth="1"/>
    <col min="14853" max="14853" width="10.453125" bestFit="1" customWidth="1"/>
    <col min="14857" max="14857" width="26.1796875" bestFit="1" customWidth="1"/>
    <col min="14858" max="14858" width="10" customWidth="1"/>
    <col min="15107" max="15107" width="6.1796875" bestFit="1" customWidth="1"/>
    <col min="15108" max="15108" width="26.1796875" bestFit="1" customWidth="1"/>
    <col min="15109" max="15109" width="10.453125" bestFit="1" customWidth="1"/>
    <col min="15113" max="15113" width="26.1796875" bestFit="1" customWidth="1"/>
    <col min="15114" max="15114" width="10" customWidth="1"/>
    <col min="15363" max="15363" width="6.1796875" bestFit="1" customWidth="1"/>
    <col min="15364" max="15364" width="26.1796875" bestFit="1" customWidth="1"/>
    <col min="15365" max="15365" width="10.453125" bestFit="1" customWidth="1"/>
    <col min="15369" max="15369" width="26.1796875" bestFit="1" customWidth="1"/>
    <col min="15370" max="15370" width="10" customWidth="1"/>
    <col min="15619" max="15619" width="6.1796875" bestFit="1" customWidth="1"/>
    <col min="15620" max="15620" width="26.1796875" bestFit="1" customWidth="1"/>
    <col min="15621" max="15621" width="10.453125" bestFit="1" customWidth="1"/>
    <col min="15625" max="15625" width="26.1796875" bestFit="1" customWidth="1"/>
    <col min="15626" max="15626" width="10" customWidth="1"/>
    <col min="15875" max="15875" width="6.1796875" bestFit="1" customWidth="1"/>
    <col min="15876" max="15876" width="26.1796875" bestFit="1" customWidth="1"/>
    <col min="15877" max="15877" width="10.453125" bestFit="1" customWidth="1"/>
    <col min="15881" max="15881" width="26.1796875" bestFit="1" customWidth="1"/>
    <col min="15882" max="15882" width="10" customWidth="1"/>
    <col min="16131" max="16131" width="6.1796875" bestFit="1" customWidth="1"/>
    <col min="16132" max="16132" width="26.1796875" bestFit="1" customWidth="1"/>
    <col min="16133" max="16133" width="10.453125" bestFit="1" customWidth="1"/>
    <col min="16137" max="16137" width="26.1796875" bestFit="1" customWidth="1"/>
    <col min="16138" max="16138" width="10" customWidth="1"/>
  </cols>
  <sheetData>
    <row r="1" spans="1:12" ht="31" x14ac:dyDescent="0.35">
      <c r="A1" s="3" t="s">
        <v>15</v>
      </c>
      <c r="B1" s="3" t="s">
        <v>16</v>
      </c>
      <c r="C1" s="4" t="s">
        <v>17</v>
      </c>
      <c r="D1" s="83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5" x14ac:dyDescent="0.35">
      <c r="A2" s="8">
        <f>Input!AG3</f>
        <v>1</v>
      </c>
      <c r="B2" s="9" t="str">
        <f>Input!AH3</f>
        <v>Witham</v>
      </c>
      <c r="C2" s="8">
        <f>Input!AI3</f>
        <v>101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Witham</v>
      </c>
      <c r="J2" s="8">
        <f>Input!AX3</f>
        <v>37</v>
      </c>
      <c r="K2" s="10" t="str">
        <f>IF(Input!AY3=0,"",Input!AY3)</f>
        <v/>
      </c>
    </row>
    <row r="3" spans="1:12" ht="15.5" x14ac:dyDescent="0.35">
      <c r="A3" s="8">
        <f>Input!AG4</f>
        <v>2</v>
      </c>
      <c r="B3" s="9" t="str">
        <f>Input!AH4</f>
        <v>Colchester Harriers</v>
      </c>
      <c r="C3" s="8">
        <f>Input!AI4</f>
        <v>129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Great Bentley</v>
      </c>
      <c r="J3" s="8">
        <f>Input!AX4</f>
        <v>55</v>
      </c>
      <c r="K3" s="10" t="str">
        <f>IF(Input!AY4=0,"",Input!AY4)</f>
        <v/>
      </c>
    </row>
    <row r="4" spans="1:12" ht="15.5" x14ac:dyDescent="0.35">
      <c r="A4" s="8">
        <f>Input!AG5</f>
        <v>3</v>
      </c>
      <c r="B4" s="9" t="str">
        <f>Input!AH5</f>
        <v>Great Bentley</v>
      </c>
      <c r="C4" s="8">
        <f>Input!AI5</f>
        <v>276</v>
      </c>
      <c r="D4" s="10" t="str">
        <f>IF(Input!AJ5=0,"",Input!AJ5)</f>
        <v/>
      </c>
      <c r="E4" s="10"/>
      <c r="F4" s="10"/>
      <c r="H4" s="8">
        <f>Input!AV5</f>
        <v>3</v>
      </c>
      <c r="I4" s="11" t="str">
        <f>Input!AW5</f>
        <v>Halstead</v>
      </c>
      <c r="J4" s="8">
        <f>Input!AX5</f>
        <v>107</v>
      </c>
      <c r="K4" s="10" t="str">
        <f>IF(Input!AY5=0,"",Input!AY5)</f>
        <v/>
      </c>
    </row>
    <row r="5" spans="1:12" ht="15.5" x14ac:dyDescent="0.35">
      <c r="A5" s="8">
        <f>Input!AG6</f>
        <v>4</v>
      </c>
      <c r="B5" s="9" t="str">
        <f>Input!AH6</f>
        <v>Springfield</v>
      </c>
      <c r="C5" s="8">
        <f>Input!AI6</f>
        <v>460</v>
      </c>
      <c r="D5" s="10" t="str">
        <f>IF(Input!AJ6=0,"",Input!AJ6)</f>
        <v/>
      </c>
      <c r="E5" s="10"/>
      <c r="F5" s="10"/>
      <c r="H5" s="8">
        <f>Input!AV6</f>
        <v>4</v>
      </c>
      <c r="I5" s="11" t="str">
        <f>Input!AW6</f>
        <v>Springfield</v>
      </c>
      <c r="J5" s="8">
        <f>Input!AX6</f>
        <v>135</v>
      </c>
      <c r="K5" s="10">
        <f>IF(Input!AY6=0,"",Input!AY6)</f>
        <v>2</v>
      </c>
    </row>
    <row r="6" spans="1:12" ht="15.5" x14ac:dyDescent="0.35">
      <c r="A6" s="8">
        <f>Input!AG7</f>
        <v>5</v>
      </c>
      <c r="B6" s="9" t="str">
        <f>Input!AH7</f>
        <v>Halstead</v>
      </c>
      <c r="C6" s="8">
        <f>Input!AI7</f>
        <v>531</v>
      </c>
      <c r="D6" s="10">
        <f>IF(Input!AJ7=0,"",Input!AJ7)</f>
        <v>1</v>
      </c>
      <c r="E6" s="10"/>
      <c r="F6" s="10"/>
      <c r="H6" s="8">
        <f>Input!AV7</f>
        <v>5</v>
      </c>
      <c r="I6" s="11" t="str">
        <f>Input!AW7</f>
        <v>Ipswich Jaffa</v>
      </c>
      <c r="J6" s="8">
        <f>Input!AX7</f>
        <v>153</v>
      </c>
      <c r="K6" s="10">
        <f>IF(Input!AY7=0,"",Input!AY7)</f>
        <v>2</v>
      </c>
    </row>
    <row r="7" spans="1:12" ht="15.5" x14ac:dyDescent="0.35">
      <c r="A7" s="8">
        <f>Input!AG8</f>
        <v>6</v>
      </c>
      <c r="B7" s="9" t="str">
        <f>Input!AH8</f>
        <v>Ipswich Jaffa</v>
      </c>
      <c r="C7" s="8">
        <f>Input!AI8</f>
        <v>744</v>
      </c>
      <c r="D7" s="10">
        <f>IF(Input!AJ8=0,"",Input!AJ8)</f>
        <v>6</v>
      </c>
      <c r="E7" s="10"/>
      <c r="F7" s="10"/>
      <c r="H7" s="8">
        <f>Input!AV8</f>
        <v>6</v>
      </c>
      <c r="I7" s="9" t="str">
        <f>Input!AW8</f>
        <v>Colchester Harriers</v>
      </c>
      <c r="J7" s="8">
        <f>Input!AX8</f>
        <v>149</v>
      </c>
      <c r="K7" s="10">
        <f>IF(Input!AY8=0,"",Input!AY8)</f>
        <v>3</v>
      </c>
    </row>
    <row r="8" spans="1:12" x14ac:dyDescent="0.35">
      <c r="A8" s="7"/>
      <c r="B8" s="7"/>
      <c r="C8" s="7"/>
      <c r="D8" s="7"/>
      <c r="E8" s="7"/>
      <c r="F8" s="7"/>
      <c r="H8" s="7"/>
      <c r="K8" s="7"/>
    </row>
    <row r="9" spans="1:12" ht="15.5" x14ac:dyDescent="0.35">
      <c r="A9" s="13"/>
      <c r="B9" s="6" t="s">
        <v>19</v>
      </c>
      <c r="C9" s="13"/>
      <c r="D9" s="83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5" x14ac:dyDescent="0.35">
      <c r="A10" s="14">
        <f>Input!AG15</f>
        <v>1</v>
      </c>
      <c r="B10" s="9" t="str">
        <f>Input!AH15</f>
        <v>CATs</v>
      </c>
      <c r="C10" s="14">
        <f>Input!AI15</f>
        <v>198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CATs</v>
      </c>
      <c r="J10" s="14">
        <f>Input!AX15</f>
        <v>14</v>
      </c>
      <c r="K10" s="10" t="str">
        <f>IF(Input!AY15=0,"",Input!AY15)</f>
        <v/>
      </c>
    </row>
    <row r="11" spans="1:12" ht="15.5" x14ac:dyDescent="0.35">
      <c r="A11" s="14">
        <f>Input!AG16</f>
        <v>2</v>
      </c>
      <c r="B11" s="9" t="str">
        <f>Input!AH16</f>
        <v>Harwich</v>
      </c>
      <c r="C11" s="14">
        <f>Input!AI16</f>
        <v>255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Harwich</v>
      </c>
      <c r="J11" s="14">
        <f>Input!AX16</f>
        <v>61</v>
      </c>
      <c r="K11" s="10" t="str">
        <f>IF(Input!AY16=0,"",Input!AY16)</f>
        <v/>
      </c>
    </row>
    <row r="12" spans="1:12" ht="15.5" x14ac:dyDescent="0.35">
      <c r="A12" s="14">
        <f>Input!AG17</f>
        <v>3</v>
      </c>
      <c r="B12" s="9" t="str">
        <f>Input!AH17</f>
        <v>Mid Essex</v>
      </c>
      <c r="C12" s="14">
        <f>Input!AI17</f>
        <v>315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Mid Essex</v>
      </c>
      <c r="J12" s="14">
        <f>Input!AX17</f>
        <v>72</v>
      </c>
      <c r="K12" s="10" t="str">
        <f>IF(Input!AY17=0,"",Input!AY17)</f>
        <v/>
      </c>
    </row>
    <row r="13" spans="1:12" ht="15.5" x14ac:dyDescent="0.35">
      <c r="A13" s="14">
        <f>Input!AG18</f>
        <v>4</v>
      </c>
      <c r="B13" s="9" t="str">
        <f>Input!AH18</f>
        <v>Tiptree</v>
      </c>
      <c r="C13" s="14">
        <f>Input!AI18</f>
        <v>363</v>
      </c>
      <c r="D13" s="10" t="str">
        <f>IF(Input!AJ18=0,"",Input!AJ18)</f>
        <v/>
      </c>
      <c r="E13" s="10"/>
      <c r="F13" s="10"/>
      <c r="H13" s="14" t="str">
        <f>Input!AV18</f>
        <v>4=</v>
      </c>
      <c r="I13" s="9" t="str">
        <f>Input!AW18</f>
        <v>Braintree</v>
      </c>
      <c r="J13" s="14">
        <f>Input!AX18</f>
        <v>107</v>
      </c>
      <c r="K13" s="10">
        <f>IF(Input!AY18=0,"",Input!AY18)</f>
        <v>1</v>
      </c>
    </row>
    <row r="14" spans="1:12" ht="15.5" x14ac:dyDescent="0.35">
      <c r="A14" s="14">
        <f>Input!AG19</f>
        <v>5</v>
      </c>
      <c r="B14" s="9" t="str">
        <f>Input!AH19</f>
        <v>Braintree</v>
      </c>
      <c r="C14" s="14">
        <f>Input!AI19</f>
        <v>618</v>
      </c>
      <c r="D14" s="10">
        <f>IF(Input!AJ19=0,"",Input!AJ19)</f>
        <v>3</v>
      </c>
      <c r="E14" s="10"/>
      <c r="F14" s="10"/>
      <c r="H14" s="14" t="str">
        <f>Input!AV19</f>
        <v>4=</v>
      </c>
      <c r="I14" s="9" t="str">
        <f>Input!AW19</f>
        <v>Tiptree</v>
      </c>
      <c r="J14" s="14">
        <f>Input!AX19</f>
        <v>107</v>
      </c>
      <c r="K14" s="10"/>
    </row>
    <row r="15" spans="1:12" ht="15.5" x14ac:dyDescent="0.3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5" x14ac:dyDescent="0.35">
      <c r="A16" s="10"/>
      <c r="D16" s="10"/>
      <c r="E16" s="10"/>
      <c r="F16" s="10"/>
      <c r="G16" s="10"/>
      <c r="H16" s="12"/>
      <c r="K16" s="12"/>
      <c r="L16" s="12"/>
    </row>
    <row r="17" spans="1:17" ht="15.5" x14ac:dyDescent="0.3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5" x14ac:dyDescent="0.35">
      <c r="A18" s="3" t="s">
        <v>15</v>
      </c>
      <c r="B18" s="4" t="s">
        <v>25</v>
      </c>
      <c r="C18" s="16" t="s">
        <v>23</v>
      </c>
      <c r="D18" s="3" t="s">
        <v>24</v>
      </c>
      <c r="E18" s="83" t="s">
        <v>20</v>
      </c>
      <c r="F18" s="83" t="s">
        <v>86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5" x14ac:dyDescent="0.35">
      <c r="A19" s="8">
        <f>Input!BN3</f>
        <v>1</v>
      </c>
      <c r="B19" s="11" t="str">
        <f>Input!BO3</f>
        <v>Witham</v>
      </c>
      <c r="C19" s="8">
        <f>Input!BP3</f>
        <v>2</v>
      </c>
      <c r="D19" s="8">
        <f>Input!BS3</f>
        <v>6</v>
      </c>
      <c r="E19" s="10" t="str">
        <f>IF(Input!BQ3=0,"",Input!BQ3)</f>
        <v/>
      </c>
      <c r="F19" s="10" t="str">
        <f>IF(Input!BR3=0,"",Input!BR3)</f>
        <v/>
      </c>
      <c r="G19" s="10"/>
      <c r="H19" s="8">
        <f>Input!CC3</f>
        <v>1</v>
      </c>
      <c r="I19" s="11" t="str">
        <f>Input!CD3</f>
        <v>Colchester Harriers</v>
      </c>
      <c r="J19" s="8">
        <f>Input!CE3</f>
        <v>20</v>
      </c>
      <c r="K19" s="12"/>
      <c r="L19" s="12"/>
      <c r="N19" s="12"/>
      <c r="O19" s="10"/>
    </row>
    <row r="20" spans="1:17" ht="15.5" x14ac:dyDescent="0.35">
      <c r="A20" s="8">
        <f>Input!BN4</f>
        <v>2</v>
      </c>
      <c r="B20" s="11" t="str">
        <f>Input!BO4</f>
        <v>Great Bentley</v>
      </c>
      <c r="C20" s="8">
        <f>Input!BP4</f>
        <v>5</v>
      </c>
      <c r="D20" s="8">
        <f>Input!BS4</f>
        <v>5</v>
      </c>
      <c r="E20" s="10" t="str">
        <f>IF(Input!BQ4=0,"",Input!BQ4)</f>
        <v/>
      </c>
      <c r="F20" s="10" t="str">
        <f>IF(Input!BR4=0,"",Input!BR4)</f>
        <v/>
      </c>
      <c r="G20" s="10"/>
      <c r="H20" s="8">
        <f>Input!CC4</f>
        <v>2</v>
      </c>
      <c r="I20" s="11" t="str">
        <f>Input!CD4</f>
        <v>Witham</v>
      </c>
      <c r="J20" s="8">
        <f>Input!CE4</f>
        <v>18</v>
      </c>
      <c r="K20" s="12"/>
      <c r="L20" s="12"/>
    </row>
    <row r="21" spans="1:17" ht="15.5" x14ac:dyDescent="0.35">
      <c r="A21" s="8">
        <f>Input!BN5</f>
        <v>3</v>
      </c>
      <c r="B21" s="11" t="str">
        <f>Input!BO5</f>
        <v>Halstead</v>
      </c>
      <c r="C21" s="8">
        <f>Input!BP5</f>
        <v>8</v>
      </c>
      <c r="D21" s="8">
        <f>Input!BS5</f>
        <v>4</v>
      </c>
      <c r="E21" s="10">
        <f>IF(Input!BQ5=0,"",Input!BQ5)</f>
        <v>1</v>
      </c>
      <c r="F21" s="10">
        <f>IF(Input!BR5=0,"",Input!BR5)</f>
        <v>638</v>
      </c>
      <c r="G21" s="10"/>
      <c r="H21" s="8">
        <f>Input!CC5</f>
        <v>3</v>
      </c>
      <c r="I21" s="11" t="str">
        <f>Input!CD5</f>
        <v>Great Bentley</v>
      </c>
      <c r="J21" s="8">
        <f>Input!CE5</f>
        <v>17</v>
      </c>
      <c r="K21" s="12"/>
      <c r="L21" s="12"/>
      <c r="N21" s="12"/>
      <c r="O21" s="10"/>
      <c r="P21" s="10"/>
      <c r="Q21" s="10"/>
    </row>
    <row r="22" spans="1:17" ht="15.5" x14ac:dyDescent="0.35">
      <c r="A22" s="8">
        <f>Input!BN6</f>
        <v>4</v>
      </c>
      <c r="B22" s="11" t="str">
        <f>Input!BO6</f>
        <v>Springfield</v>
      </c>
      <c r="C22" s="8">
        <f>Input!BP6</f>
        <v>8</v>
      </c>
      <c r="D22" s="8">
        <f>Input!BS6</f>
        <v>3</v>
      </c>
      <c r="E22" s="10">
        <f>IF(Input!BQ6=0,"",Input!BQ6)</f>
        <v>2</v>
      </c>
      <c r="F22" s="10">
        <f>IF(Input!BR6=0,"",Input!BR6)</f>
        <v>595</v>
      </c>
      <c r="G22" s="10"/>
      <c r="H22" s="8">
        <f>Input!CC6</f>
        <v>4</v>
      </c>
      <c r="I22" s="11" t="str">
        <f>Input!CD6</f>
        <v>Ipswich Jaffa</v>
      </c>
      <c r="J22" s="8">
        <f>Input!CE6</f>
        <v>12</v>
      </c>
      <c r="K22" s="12"/>
      <c r="L22" s="12"/>
    </row>
    <row r="23" spans="1:17" ht="15.5" x14ac:dyDescent="0.35">
      <c r="A23" s="8">
        <f>Input!BN7</f>
        <v>5</v>
      </c>
      <c r="B23" s="11" t="str">
        <f>Input!BO7</f>
        <v>Colchester Harriers</v>
      </c>
      <c r="C23" s="8">
        <f>Input!BP7</f>
        <v>8</v>
      </c>
      <c r="D23" s="8">
        <f>Input!BS7</f>
        <v>2</v>
      </c>
      <c r="E23" s="10">
        <f>IF(Input!BQ7=0,"",Input!BQ7)</f>
        <v>3</v>
      </c>
      <c r="F23" s="10">
        <f>IF(Input!BR7=0,"",Input!BR7)</f>
        <v>278</v>
      </c>
      <c r="G23" s="10"/>
      <c r="H23" s="8">
        <f>Input!CC7</f>
        <v>5</v>
      </c>
      <c r="I23" s="11" t="str">
        <f>Input!CD7</f>
        <v>Springfield</v>
      </c>
      <c r="J23" s="8">
        <f>Input!CE7</f>
        <v>9</v>
      </c>
      <c r="K23" s="12"/>
      <c r="L23" s="12"/>
    </row>
    <row r="24" spans="1:17" ht="15.5" x14ac:dyDescent="0.35">
      <c r="A24" s="8">
        <f>Input!BN8</f>
        <v>6</v>
      </c>
      <c r="B24" s="9" t="str">
        <f>Input!BO8</f>
        <v>Ipswich Jaffa</v>
      </c>
      <c r="C24" s="8">
        <f>Input!BP8</f>
        <v>11</v>
      </c>
      <c r="D24" s="8">
        <f>Input!BS8</f>
        <v>1</v>
      </c>
      <c r="E24" s="10">
        <f>IF(Input!BQ8=0,"",Input!BQ8)</f>
        <v>8</v>
      </c>
      <c r="F24" s="10">
        <f>IF(Input!BR8=0,"",Input!BR8)</f>
        <v>897</v>
      </c>
      <c r="G24" s="10"/>
      <c r="H24" s="8">
        <f>Input!CC8</f>
        <v>6</v>
      </c>
      <c r="I24" s="9" t="str">
        <f>Input!CD8</f>
        <v>Halstead</v>
      </c>
      <c r="J24" s="8">
        <f>Input!CE8</f>
        <v>8</v>
      </c>
      <c r="K24" s="12"/>
      <c r="L24" s="12"/>
    </row>
    <row r="25" spans="1:17" ht="15.5" x14ac:dyDescent="0.35">
      <c r="A25" s="10"/>
      <c r="H25" s="12"/>
      <c r="I25" s="12"/>
      <c r="J25" s="12"/>
      <c r="K25" s="12"/>
      <c r="L25" s="12"/>
    </row>
    <row r="26" spans="1:17" ht="15.5" x14ac:dyDescent="0.35">
      <c r="A26" s="12"/>
      <c r="B26" s="6" t="s">
        <v>26</v>
      </c>
      <c r="C26" s="10"/>
      <c r="D26" s="10"/>
      <c r="E26" s="83" t="s">
        <v>20</v>
      </c>
      <c r="F26" s="83" t="s">
        <v>86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5" x14ac:dyDescent="0.35">
      <c r="A27" s="18">
        <f>Input!BN15</f>
        <v>1</v>
      </c>
      <c r="B27" s="9" t="str">
        <f>Input!BO15</f>
        <v>CATs</v>
      </c>
      <c r="C27" s="8">
        <f>Input!BP15</f>
        <v>2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CATs</v>
      </c>
      <c r="J27" s="8">
        <f>Input!CE15</f>
        <v>20</v>
      </c>
      <c r="K27" s="12"/>
      <c r="L27" s="12"/>
    </row>
    <row r="28" spans="1:17" ht="15.5" x14ac:dyDescent="0.35">
      <c r="A28" s="18">
        <f>Input!BN16</f>
        <v>2</v>
      </c>
      <c r="B28" s="9" t="str">
        <f>Input!BO16</f>
        <v>Harwich</v>
      </c>
      <c r="C28" s="8">
        <f>Input!BP16</f>
        <v>4</v>
      </c>
      <c r="D28" s="8">
        <f>Input!BS16</f>
        <v>4</v>
      </c>
      <c r="E28" s="10" t="str">
        <f>IF(Input!BQ16=0,"",Input!BQ16)</f>
        <v/>
      </c>
      <c r="F28" s="10" t="str">
        <f>IF(Input!BR16=0,"",Input!BR16)</f>
        <v/>
      </c>
      <c r="G28" s="10"/>
      <c r="H28" s="8">
        <f>Input!CC16</f>
        <v>2</v>
      </c>
      <c r="I28" s="9" t="str">
        <f>Input!CD16</f>
        <v>Harwich</v>
      </c>
      <c r="J28" s="8">
        <f>Input!CE16</f>
        <v>14</v>
      </c>
      <c r="K28" s="12"/>
      <c r="L28" s="12"/>
    </row>
    <row r="29" spans="1:17" ht="15.5" x14ac:dyDescent="0.35">
      <c r="A29" s="18">
        <f>Input!BN17</f>
        <v>3</v>
      </c>
      <c r="B29" s="9" t="str">
        <f>Input!BO17</f>
        <v>Mid Essex</v>
      </c>
      <c r="C29" s="8">
        <f>Input!BP17</f>
        <v>6</v>
      </c>
      <c r="D29" s="8">
        <f>Input!BS17</f>
        <v>3</v>
      </c>
      <c r="E29" s="10" t="str">
        <f>IF(Input!BQ17=0,"",Input!BQ17)</f>
        <v/>
      </c>
      <c r="F29" s="10" t="str">
        <f>IF(Input!BR17=0,"",Input!BR17)</f>
        <v/>
      </c>
      <c r="G29" s="10"/>
      <c r="H29" s="8">
        <f>Input!CC17</f>
        <v>3</v>
      </c>
      <c r="I29" s="9" t="str">
        <f>Input!CD17</f>
        <v>Tiptree</v>
      </c>
      <c r="J29" s="8">
        <f>Input!CE17</f>
        <v>13</v>
      </c>
      <c r="K29" s="12"/>
      <c r="L29" s="12"/>
    </row>
    <row r="30" spans="1:17" ht="15.5" x14ac:dyDescent="0.35">
      <c r="A30" s="18">
        <f>Input!BN18</f>
        <v>4</v>
      </c>
      <c r="B30" s="9" t="str">
        <f>Input!BO18</f>
        <v>Tiptree</v>
      </c>
      <c r="C30" s="8">
        <f>Input!BP18</f>
        <v>8</v>
      </c>
      <c r="D30" s="8">
        <f>Input!BS18</f>
        <v>2</v>
      </c>
      <c r="E30" s="10">
        <f>IF(Input!BQ18=0,"",Input!BQ18)</f>
        <v>1</v>
      </c>
      <c r="F30" s="10" t="str">
        <f>IF(Input!BR18=0,"",Input!BR18)</f>
        <v/>
      </c>
      <c r="G30" s="10"/>
      <c r="H30" s="8">
        <f>Input!CC18</f>
        <v>4</v>
      </c>
      <c r="I30" s="9" t="str">
        <f>Input!CD18</f>
        <v>Mid Essex</v>
      </c>
      <c r="J30" s="8">
        <f>Input!CE18</f>
        <v>9</v>
      </c>
      <c r="K30" s="12"/>
      <c r="L30" s="12"/>
    </row>
    <row r="31" spans="1:17" ht="15.5" x14ac:dyDescent="0.35">
      <c r="A31" s="18">
        <f>Input!BN19</f>
        <v>5</v>
      </c>
      <c r="B31" s="9" t="str">
        <f>Input!BO19</f>
        <v>Braintree</v>
      </c>
      <c r="C31" s="8">
        <f>Input!BP19</f>
        <v>9</v>
      </c>
      <c r="D31" s="8">
        <f>Input!BS19</f>
        <v>1</v>
      </c>
      <c r="E31" s="10">
        <f>IF(Input!BQ19=0,"",Input!BQ19)</f>
        <v>4</v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Braintree</v>
      </c>
      <c r="J31" s="8">
        <f>Input!CE19</f>
        <v>4</v>
      </c>
      <c r="K31" s="12"/>
      <c r="L31" s="12"/>
    </row>
    <row r="32" spans="1:17" ht="15.5" x14ac:dyDescent="0.3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35">
      <c r="A34" t="str">
        <f>"Penalty per missing runner was "&amp;Input!F23&amp;" for men and "&amp;Input!F24&amp;" for women"</f>
        <v>Penalty per missing runner was 115 for men and 49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52"/>
  <sheetViews>
    <sheetView workbookViewId="0">
      <pane ySplit="1" topLeftCell="A2" activePane="bottomLeft" state="frozen"/>
      <selection pane="bottomLeft" activeCell="C17" sqref="C17"/>
    </sheetView>
  </sheetViews>
  <sheetFormatPr defaultColWidth="9.1796875" defaultRowHeight="14.5" x14ac:dyDescent="0.35"/>
  <cols>
    <col min="1" max="1" width="24.54296875" style="103" bestFit="1" customWidth="1"/>
    <col min="2" max="2" width="11" style="104" customWidth="1"/>
    <col min="3" max="3" width="18.81640625" style="109" customWidth="1"/>
    <col min="4" max="4" width="9.1796875" style="104"/>
    <col min="6" max="6" width="23.7265625" bestFit="1" customWidth="1"/>
    <col min="7" max="7" width="15" bestFit="1" customWidth="1"/>
  </cols>
  <sheetData>
    <row r="1" spans="1:7" x14ac:dyDescent="0.35">
      <c r="A1" s="105" t="s">
        <v>59</v>
      </c>
      <c r="B1" s="106" t="s">
        <v>96</v>
      </c>
      <c r="C1" s="117" t="s">
        <v>60</v>
      </c>
      <c r="D1" s="106" t="s">
        <v>61</v>
      </c>
    </row>
    <row r="2" spans="1:7" x14ac:dyDescent="0.35">
      <c r="A2" s="103" t="s">
        <v>485</v>
      </c>
      <c r="B2" s="104" t="s">
        <v>72</v>
      </c>
      <c r="C2" s="109" t="s">
        <v>8</v>
      </c>
      <c r="D2" s="104">
        <v>1</v>
      </c>
    </row>
    <row r="3" spans="1:7" x14ac:dyDescent="0.35">
      <c r="A3" s="103" t="s">
        <v>1518</v>
      </c>
      <c r="C3" s="109" t="s">
        <v>4</v>
      </c>
      <c r="D3" s="104">
        <v>2</v>
      </c>
      <c r="F3" s="46"/>
      <c r="G3" s="48"/>
    </row>
    <row r="4" spans="1:7" x14ac:dyDescent="0.35">
      <c r="A4" s="107" t="s">
        <v>1306</v>
      </c>
      <c r="B4" s="108" t="s">
        <v>72</v>
      </c>
      <c r="C4" s="109" t="s">
        <v>31</v>
      </c>
      <c r="D4" s="104">
        <v>3</v>
      </c>
      <c r="F4" s="49"/>
      <c r="G4" s="48"/>
    </row>
    <row r="5" spans="1:7" x14ac:dyDescent="0.35">
      <c r="A5" s="103" t="s">
        <v>1462</v>
      </c>
      <c r="C5" s="109" t="s">
        <v>31</v>
      </c>
      <c r="D5" s="104">
        <v>4</v>
      </c>
    </row>
    <row r="6" spans="1:7" x14ac:dyDescent="0.35">
      <c r="A6" s="103" t="s">
        <v>1533</v>
      </c>
      <c r="B6" s="104" t="s">
        <v>72</v>
      </c>
      <c r="C6" s="109" t="s">
        <v>31</v>
      </c>
      <c r="D6" s="104">
        <v>5</v>
      </c>
      <c r="F6" s="49"/>
      <c r="G6" s="48"/>
    </row>
    <row r="7" spans="1:7" x14ac:dyDescent="0.35">
      <c r="A7" s="103" t="s">
        <v>1443</v>
      </c>
      <c r="B7" s="104" t="s">
        <v>72</v>
      </c>
      <c r="C7" s="109" t="s">
        <v>57</v>
      </c>
      <c r="D7" s="104">
        <v>6</v>
      </c>
      <c r="F7" s="49"/>
      <c r="G7" s="48"/>
    </row>
    <row r="8" spans="1:7" x14ac:dyDescent="0.35">
      <c r="A8" s="103" t="s">
        <v>412</v>
      </c>
      <c r="B8" s="104" t="s">
        <v>78</v>
      </c>
      <c r="C8" s="109" t="s">
        <v>8</v>
      </c>
      <c r="D8" s="104">
        <v>7</v>
      </c>
    </row>
    <row r="9" spans="1:7" x14ac:dyDescent="0.35">
      <c r="A9" s="103" t="s">
        <v>1452</v>
      </c>
      <c r="B9" s="104" t="s">
        <v>72</v>
      </c>
      <c r="C9" s="109" t="s">
        <v>57</v>
      </c>
      <c r="D9" s="104">
        <v>8</v>
      </c>
      <c r="F9" s="49"/>
      <c r="G9" s="48"/>
    </row>
    <row r="10" spans="1:7" x14ac:dyDescent="0.35">
      <c r="A10" s="103" t="s">
        <v>391</v>
      </c>
      <c r="B10" s="104" t="s">
        <v>74</v>
      </c>
      <c r="C10" s="109" t="s">
        <v>8</v>
      </c>
      <c r="D10" s="104">
        <v>9</v>
      </c>
    </row>
    <row r="11" spans="1:7" x14ac:dyDescent="0.35">
      <c r="A11" s="103" t="s">
        <v>1174</v>
      </c>
      <c r="B11" s="104" t="s">
        <v>76</v>
      </c>
      <c r="C11" s="109" t="s">
        <v>56</v>
      </c>
      <c r="D11" s="104">
        <v>10</v>
      </c>
      <c r="F11" s="49"/>
      <c r="G11" s="48"/>
    </row>
    <row r="12" spans="1:7" x14ac:dyDescent="0.35">
      <c r="A12" s="103" t="s">
        <v>1391</v>
      </c>
      <c r="B12" s="104" t="s">
        <v>72</v>
      </c>
      <c r="C12" s="109" t="s">
        <v>8</v>
      </c>
      <c r="D12" s="104">
        <v>11</v>
      </c>
    </row>
    <row r="13" spans="1:7" x14ac:dyDescent="0.35">
      <c r="A13" s="103" t="s">
        <v>1535</v>
      </c>
      <c r="C13" s="109" t="s">
        <v>11</v>
      </c>
      <c r="D13" s="104">
        <v>12</v>
      </c>
      <c r="F13" s="49"/>
      <c r="G13" s="48"/>
    </row>
    <row r="14" spans="1:7" x14ac:dyDescent="0.35">
      <c r="A14" s="103" t="s">
        <v>334</v>
      </c>
      <c r="B14" s="104" t="s">
        <v>76</v>
      </c>
      <c r="C14" s="109" t="s">
        <v>5</v>
      </c>
      <c r="D14" s="104">
        <v>13</v>
      </c>
      <c r="F14" s="49"/>
      <c r="G14" s="48"/>
    </row>
    <row r="15" spans="1:7" x14ac:dyDescent="0.35">
      <c r="A15" s="107" t="s">
        <v>440</v>
      </c>
      <c r="B15" s="108" t="s">
        <v>72</v>
      </c>
      <c r="C15" s="109" t="s">
        <v>31</v>
      </c>
      <c r="D15" s="104">
        <v>14</v>
      </c>
      <c r="F15" s="49"/>
      <c r="G15" s="48"/>
    </row>
    <row r="16" spans="1:7" x14ac:dyDescent="0.35">
      <c r="A16" s="103" t="s">
        <v>1403</v>
      </c>
      <c r="B16" s="104" t="s">
        <v>72</v>
      </c>
      <c r="C16" s="109" t="s">
        <v>8</v>
      </c>
      <c r="D16" s="104">
        <v>15</v>
      </c>
    </row>
    <row r="17" spans="1:7" x14ac:dyDescent="0.35">
      <c r="A17" s="103" t="s">
        <v>1056</v>
      </c>
      <c r="B17" s="104" t="s">
        <v>76</v>
      </c>
      <c r="C17" s="109" t="s">
        <v>8</v>
      </c>
      <c r="D17" s="104">
        <v>16</v>
      </c>
    </row>
    <row r="18" spans="1:7" x14ac:dyDescent="0.35">
      <c r="A18" s="103" t="s">
        <v>389</v>
      </c>
      <c r="B18" s="104" t="s">
        <v>79</v>
      </c>
      <c r="C18" s="109" t="s">
        <v>8</v>
      </c>
      <c r="D18" s="104">
        <v>17</v>
      </c>
      <c r="F18" s="49"/>
      <c r="G18" s="48"/>
    </row>
    <row r="19" spans="1:7" x14ac:dyDescent="0.35">
      <c r="A19" s="103" t="s">
        <v>968</v>
      </c>
      <c r="B19" s="104" t="s">
        <v>76</v>
      </c>
      <c r="C19" s="109" t="s">
        <v>3</v>
      </c>
      <c r="D19" s="104">
        <v>18</v>
      </c>
      <c r="F19" s="46"/>
      <c r="G19" s="48"/>
    </row>
    <row r="20" spans="1:7" x14ac:dyDescent="0.35">
      <c r="A20" s="103" t="s">
        <v>1337</v>
      </c>
      <c r="B20" s="104" t="s">
        <v>72</v>
      </c>
      <c r="C20" s="109" t="s">
        <v>10</v>
      </c>
      <c r="D20" s="104">
        <v>19</v>
      </c>
      <c r="F20" s="49"/>
      <c r="G20" s="48"/>
    </row>
    <row r="21" spans="1:7" x14ac:dyDescent="0.35">
      <c r="A21" s="107" t="s">
        <v>475</v>
      </c>
      <c r="B21" s="108" t="s">
        <v>79</v>
      </c>
      <c r="C21" s="109" t="s">
        <v>31</v>
      </c>
      <c r="D21" s="104">
        <v>20</v>
      </c>
      <c r="F21" s="49"/>
      <c r="G21" s="48"/>
    </row>
    <row r="22" spans="1:7" x14ac:dyDescent="0.35">
      <c r="A22" s="103" t="s">
        <v>1507</v>
      </c>
      <c r="B22" s="104" t="s">
        <v>74</v>
      </c>
      <c r="C22" s="109" t="s">
        <v>31</v>
      </c>
      <c r="D22" s="104">
        <v>21</v>
      </c>
      <c r="F22" s="49"/>
      <c r="G22" s="48"/>
    </row>
    <row r="23" spans="1:7" x14ac:dyDescent="0.35">
      <c r="A23" s="103" t="s">
        <v>1451</v>
      </c>
      <c r="B23" s="104" t="s">
        <v>74</v>
      </c>
      <c r="C23" s="109" t="s">
        <v>57</v>
      </c>
      <c r="D23" s="104">
        <v>22</v>
      </c>
      <c r="F23" s="46"/>
      <c r="G23" s="48"/>
    </row>
    <row r="24" spans="1:7" x14ac:dyDescent="0.35">
      <c r="A24" s="103" t="s">
        <v>612</v>
      </c>
      <c r="B24" s="104" t="s">
        <v>76</v>
      </c>
      <c r="C24" s="109" t="s">
        <v>3</v>
      </c>
      <c r="D24" s="104">
        <v>23</v>
      </c>
      <c r="F24" s="46"/>
      <c r="G24" s="48"/>
    </row>
    <row r="25" spans="1:7" x14ac:dyDescent="0.35">
      <c r="A25" s="111" t="s">
        <v>756</v>
      </c>
      <c r="B25" s="112" t="s">
        <v>74</v>
      </c>
      <c r="C25" s="109" t="s">
        <v>6</v>
      </c>
      <c r="D25" s="104">
        <v>24</v>
      </c>
      <c r="F25" s="49"/>
      <c r="G25" s="48"/>
    </row>
    <row r="26" spans="1:7" x14ac:dyDescent="0.35">
      <c r="A26" s="103" t="s">
        <v>1390</v>
      </c>
      <c r="B26" s="104" t="s">
        <v>72</v>
      </c>
      <c r="C26" s="109" t="s">
        <v>8</v>
      </c>
      <c r="D26" s="104">
        <v>25</v>
      </c>
    </row>
    <row r="27" spans="1:7" x14ac:dyDescent="0.35">
      <c r="A27" s="103" t="s">
        <v>342</v>
      </c>
      <c r="B27" s="104" t="s">
        <v>77</v>
      </c>
      <c r="C27" s="109" t="s">
        <v>5</v>
      </c>
      <c r="D27" s="104">
        <v>26</v>
      </c>
      <c r="F27" s="46"/>
      <c r="G27" s="48"/>
    </row>
    <row r="28" spans="1:7" x14ac:dyDescent="0.35">
      <c r="A28" s="107" t="s">
        <v>445</v>
      </c>
      <c r="B28" s="108" t="s">
        <v>79</v>
      </c>
      <c r="C28" s="109" t="s">
        <v>31</v>
      </c>
      <c r="D28" s="104">
        <v>27</v>
      </c>
    </row>
    <row r="29" spans="1:7" x14ac:dyDescent="0.35">
      <c r="A29" s="111" t="s">
        <v>750</v>
      </c>
      <c r="B29" s="112" t="s">
        <v>76</v>
      </c>
      <c r="C29" s="109" t="s">
        <v>6</v>
      </c>
      <c r="D29" s="104">
        <v>28</v>
      </c>
      <c r="F29" s="46"/>
      <c r="G29" s="48"/>
    </row>
    <row r="30" spans="1:7" x14ac:dyDescent="0.35">
      <c r="A30" s="103" t="s">
        <v>1334</v>
      </c>
      <c r="B30" s="104" t="s">
        <v>72</v>
      </c>
      <c r="C30" s="109" t="s">
        <v>10</v>
      </c>
      <c r="D30" s="104">
        <v>29</v>
      </c>
      <c r="F30" s="49"/>
      <c r="G30" s="48"/>
    </row>
    <row r="31" spans="1:7" x14ac:dyDescent="0.35">
      <c r="A31" s="103" t="s">
        <v>567</v>
      </c>
      <c r="B31" s="104" t="s">
        <v>76</v>
      </c>
      <c r="C31" s="109" t="s">
        <v>56</v>
      </c>
      <c r="D31" s="104">
        <v>30</v>
      </c>
      <c r="F31" s="49"/>
      <c r="G31" s="48"/>
    </row>
    <row r="32" spans="1:7" x14ac:dyDescent="0.35">
      <c r="A32" s="103" t="s">
        <v>144</v>
      </c>
      <c r="B32" s="104" t="s">
        <v>77</v>
      </c>
      <c r="C32" s="109" t="s">
        <v>3</v>
      </c>
      <c r="D32" s="104">
        <v>31</v>
      </c>
      <c r="F32" s="92"/>
      <c r="G32" s="48"/>
    </row>
    <row r="33" spans="1:7" x14ac:dyDescent="0.35">
      <c r="A33" s="103" t="s">
        <v>446</v>
      </c>
      <c r="B33" s="104" t="s">
        <v>76</v>
      </c>
      <c r="C33" s="109" t="s">
        <v>56</v>
      </c>
      <c r="D33" s="104">
        <v>32</v>
      </c>
      <c r="F33" s="46"/>
      <c r="G33" s="48"/>
    </row>
    <row r="34" spans="1:7" x14ac:dyDescent="0.35">
      <c r="A34" s="103" t="s">
        <v>1509</v>
      </c>
      <c r="B34" s="104" t="s">
        <v>72</v>
      </c>
      <c r="C34" s="109" t="s">
        <v>56</v>
      </c>
      <c r="D34" s="104">
        <v>33</v>
      </c>
      <c r="F34" s="49"/>
      <c r="G34" s="48"/>
    </row>
    <row r="35" spans="1:7" x14ac:dyDescent="0.35">
      <c r="A35" s="103" t="s">
        <v>1169</v>
      </c>
      <c r="B35" s="104" t="s">
        <v>78</v>
      </c>
      <c r="C35" s="109" t="s">
        <v>56</v>
      </c>
      <c r="D35" s="104">
        <v>34</v>
      </c>
      <c r="F35" s="49"/>
      <c r="G35" s="48"/>
    </row>
    <row r="36" spans="1:7" x14ac:dyDescent="0.35">
      <c r="A36" s="107" t="s">
        <v>476</v>
      </c>
      <c r="B36" s="108" t="s">
        <v>79</v>
      </c>
      <c r="C36" s="109" t="s">
        <v>31</v>
      </c>
      <c r="D36" s="104">
        <v>35</v>
      </c>
      <c r="F36" s="49"/>
      <c r="G36" s="48"/>
    </row>
    <row r="37" spans="1:7" x14ac:dyDescent="0.35">
      <c r="A37" s="103" t="s">
        <v>1168</v>
      </c>
      <c r="B37" s="104" t="s">
        <v>76</v>
      </c>
      <c r="C37" s="109" t="s">
        <v>56</v>
      </c>
      <c r="D37" s="104">
        <v>36</v>
      </c>
      <c r="F37" s="49"/>
      <c r="G37" s="48"/>
    </row>
    <row r="38" spans="1:7" x14ac:dyDescent="0.35">
      <c r="A38" s="103" t="s">
        <v>1145</v>
      </c>
      <c r="B38" s="104" t="s">
        <v>79</v>
      </c>
      <c r="C38" s="109" t="s">
        <v>56</v>
      </c>
      <c r="D38" s="104">
        <v>37</v>
      </c>
      <c r="F38" s="49"/>
      <c r="G38" s="48"/>
    </row>
    <row r="39" spans="1:7" ht="15.75" customHeight="1" x14ac:dyDescent="0.35">
      <c r="A39" s="103" t="s">
        <v>417</v>
      </c>
      <c r="B39" s="104" t="s">
        <v>77</v>
      </c>
      <c r="C39" s="109" t="s">
        <v>8</v>
      </c>
      <c r="D39" s="104">
        <v>38</v>
      </c>
    </row>
    <row r="40" spans="1:7" ht="15.75" customHeight="1" x14ac:dyDescent="0.35">
      <c r="A40" s="107" t="s">
        <v>1545</v>
      </c>
      <c r="B40" s="108"/>
      <c r="C40" s="109" t="s">
        <v>31</v>
      </c>
      <c r="D40" s="104">
        <v>39</v>
      </c>
      <c r="F40" s="49"/>
      <c r="G40" s="48"/>
    </row>
    <row r="41" spans="1:7" ht="15.75" customHeight="1" x14ac:dyDescent="0.35">
      <c r="A41" s="103" t="s">
        <v>131</v>
      </c>
      <c r="B41" s="104" t="s">
        <v>72</v>
      </c>
      <c r="C41" s="109" t="s">
        <v>3</v>
      </c>
      <c r="D41" s="104">
        <v>40</v>
      </c>
      <c r="F41" s="49"/>
      <c r="G41" s="48"/>
    </row>
    <row r="42" spans="1:7" ht="15.75" customHeight="1" x14ac:dyDescent="0.35">
      <c r="A42" s="107" t="s">
        <v>355</v>
      </c>
      <c r="B42" s="108" t="s">
        <v>78</v>
      </c>
      <c r="C42" s="109" t="s">
        <v>31</v>
      </c>
      <c r="D42" s="104">
        <v>41</v>
      </c>
      <c r="F42" s="49"/>
      <c r="G42" s="48"/>
    </row>
    <row r="43" spans="1:7" ht="15.75" customHeight="1" x14ac:dyDescent="0.35">
      <c r="A43" s="103" t="s">
        <v>687</v>
      </c>
      <c r="B43" s="104" t="s">
        <v>74</v>
      </c>
      <c r="C43" s="109" t="s">
        <v>11</v>
      </c>
      <c r="D43" s="104">
        <v>42</v>
      </c>
      <c r="F43" s="46"/>
      <c r="G43" s="48"/>
    </row>
    <row r="44" spans="1:7" ht="15.75" customHeight="1" x14ac:dyDescent="0.35">
      <c r="A44" s="103" t="s">
        <v>694</v>
      </c>
      <c r="B44" s="104" t="s">
        <v>78</v>
      </c>
      <c r="C44" s="109" t="s">
        <v>11</v>
      </c>
      <c r="D44" s="104">
        <v>43</v>
      </c>
      <c r="F44" s="46"/>
      <c r="G44" s="48"/>
    </row>
    <row r="45" spans="1:7" ht="15.75" customHeight="1" x14ac:dyDescent="0.35">
      <c r="A45" s="103" t="s">
        <v>569</v>
      </c>
      <c r="B45" s="104" t="s">
        <v>76</v>
      </c>
      <c r="C45" s="109" t="s">
        <v>56</v>
      </c>
      <c r="D45" s="104">
        <v>44</v>
      </c>
      <c r="F45" s="49"/>
      <c r="G45" s="48"/>
    </row>
    <row r="46" spans="1:7" ht="15.75" customHeight="1" x14ac:dyDescent="0.35">
      <c r="A46" s="107" t="s">
        <v>879</v>
      </c>
      <c r="B46" s="108" t="s">
        <v>77</v>
      </c>
      <c r="C46" s="109" t="s">
        <v>31</v>
      </c>
      <c r="D46" s="104">
        <v>45</v>
      </c>
      <c r="F46" s="49"/>
      <c r="G46" s="48"/>
    </row>
    <row r="47" spans="1:7" ht="15.75" customHeight="1" x14ac:dyDescent="0.35">
      <c r="A47" s="103" t="s">
        <v>340</v>
      </c>
      <c r="B47" s="104" t="s">
        <v>72</v>
      </c>
      <c r="C47" s="109" t="s">
        <v>5</v>
      </c>
      <c r="D47" s="104">
        <v>46</v>
      </c>
    </row>
    <row r="48" spans="1:7" ht="15.75" customHeight="1" x14ac:dyDescent="0.35">
      <c r="A48" s="103" t="s">
        <v>793</v>
      </c>
      <c r="B48" s="104" t="s">
        <v>74</v>
      </c>
      <c r="C48" s="109" t="s">
        <v>8</v>
      </c>
      <c r="D48" s="104">
        <v>47</v>
      </c>
    </row>
    <row r="49" spans="1:7" ht="15.75" customHeight="1" x14ac:dyDescent="0.35">
      <c r="A49" s="103" t="s">
        <v>410</v>
      </c>
      <c r="B49" s="104" t="s">
        <v>76</v>
      </c>
      <c r="C49" s="109" t="s">
        <v>8</v>
      </c>
      <c r="D49" s="104">
        <v>48</v>
      </c>
    </row>
    <row r="50" spans="1:7" ht="15.75" customHeight="1" x14ac:dyDescent="0.35">
      <c r="A50" s="103" t="s">
        <v>1482</v>
      </c>
      <c r="B50" s="104" t="s">
        <v>72</v>
      </c>
      <c r="C50" s="109" t="s">
        <v>10</v>
      </c>
      <c r="D50" s="104">
        <v>49</v>
      </c>
      <c r="F50" s="49"/>
      <c r="G50" s="48"/>
    </row>
    <row r="51" spans="1:7" ht="15.75" customHeight="1" x14ac:dyDescent="0.35">
      <c r="A51" s="103" t="s">
        <v>338</v>
      </c>
      <c r="B51" s="104" t="s">
        <v>74</v>
      </c>
      <c r="C51" s="109" t="s">
        <v>5</v>
      </c>
      <c r="D51" s="104">
        <v>50</v>
      </c>
    </row>
    <row r="52" spans="1:7" ht="15.75" customHeight="1" x14ac:dyDescent="0.35">
      <c r="A52" s="103" t="s">
        <v>1523</v>
      </c>
      <c r="B52" s="104" t="s">
        <v>76</v>
      </c>
      <c r="C52" s="109" t="s">
        <v>57</v>
      </c>
      <c r="D52" s="104">
        <v>51</v>
      </c>
      <c r="F52" s="49"/>
      <c r="G52" s="48"/>
    </row>
    <row r="53" spans="1:7" ht="15.75" customHeight="1" x14ac:dyDescent="0.35">
      <c r="A53" s="103" t="s">
        <v>266</v>
      </c>
      <c r="B53" s="104" t="s">
        <v>74</v>
      </c>
      <c r="C53" s="109" t="s">
        <v>4</v>
      </c>
      <c r="D53" s="104">
        <v>52</v>
      </c>
      <c r="F53" s="92"/>
      <c r="G53" s="48"/>
    </row>
    <row r="54" spans="1:7" ht="15.75" customHeight="1" x14ac:dyDescent="0.35">
      <c r="A54" s="111" t="s">
        <v>1538</v>
      </c>
      <c r="B54" s="112"/>
      <c r="C54" s="109" t="s">
        <v>6</v>
      </c>
      <c r="D54" s="104">
        <v>53</v>
      </c>
    </row>
    <row r="55" spans="1:7" ht="15.75" customHeight="1" x14ac:dyDescent="0.35">
      <c r="A55" s="103" t="s">
        <v>787</v>
      </c>
      <c r="B55" s="104" t="s">
        <v>76</v>
      </c>
      <c r="C55" s="109" t="s">
        <v>8</v>
      </c>
      <c r="D55" s="104">
        <v>54</v>
      </c>
    </row>
    <row r="56" spans="1:7" ht="15.75" customHeight="1" x14ac:dyDescent="0.35">
      <c r="A56" s="103" t="s">
        <v>512</v>
      </c>
      <c r="B56" s="104" t="s">
        <v>72</v>
      </c>
      <c r="C56" s="109" t="s">
        <v>57</v>
      </c>
      <c r="D56" s="104">
        <v>55</v>
      </c>
      <c r="F56" s="49"/>
      <c r="G56" s="48"/>
    </row>
    <row r="57" spans="1:7" x14ac:dyDescent="0.35">
      <c r="A57" s="103" t="s">
        <v>1445</v>
      </c>
      <c r="B57" s="104" t="s">
        <v>77</v>
      </c>
      <c r="C57" s="109" t="s">
        <v>57</v>
      </c>
      <c r="D57" s="104">
        <v>56</v>
      </c>
      <c r="F57" s="49"/>
      <c r="G57" s="48"/>
    </row>
    <row r="58" spans="1:7" x14ac:dyDescent="0.35">
      <c r="A58" s="103" t="s">
        <v>581</v>
      </c>
      <c r="B58" s="104" t="s">
        <v>72</v>
      </c>
      <c r="C58" s="109" t="s">
        <v>56</v>
      </c>
      <c r="D58" s="104">
        <v>57</v>
      </c>
      <c r="F58" s="46"/>
      <c r="G58" s="48"/>
    </row>
    <row r="59" spans="1:7" x14ac:dyDescent="0.35">
      <c r="A59" s="103" t="s">
        <v>1521</v>
      </c>
      <c r="B59" s="104" t="s">
        <v>74</v>
      </c>
      <c r="C59" s="109" t="s">
        <v>57</v>
      </c>
      <c r="D59" s="104">
        <v>58</v>
      </c>
      <c r="F59" s="49"/>
      <c r="G59" s="48"/>
    </row>
    <row r="60" spans="1:7" x14ac:dyDescent="0.35">
      <c r="A60" s="103" t="s">
        <v>1442</v>
      </c>
      <c r="B60" s="104" t="s">
        <v>76</v>
      </c>
      <c r="C60" s="109" t="s">
        <v>57</v>
      </c>
      <c r="D60" s="104">
        <v>59</v>
      </c>
      <c r="F60" s="46"/>
      <c r="G60" s="48"/>
    </row>
    <row r="61" spans="1:7" x14ac:dyDescent="0.35">
      <c r="A61" s="103" t="s">
        <v>331</v>
      </c>
      <c r="B61" s="104" t="s">
        <v>76</v>
      </c>
      <c r="C61" s="109" t="s">
        <v>10</v>
      </c>
      <c r="D61" s="104">
        <v>60</v>
      </c>
      <c r="F61" s="49"/>
      <c r="G61" s="48"/>
    </row>
    <row r="62" spans="1:7" x14ac:dyDescent="0.35">
      <c r="A62" s="103" t="s">
        <v>1531</v>
      </c>
      <c r="B62" s="104" t="s">
        <v>72</v>
      </c>
      <c r="C62" s="109" t="s">
        <v>10</v>
      </c>
      <c r="D62" s="104">
        <v>61</v>
      </c>
      <c r="F62" s="46"/>
      <c r="G62" s="48"/>
    </row>
    <row r="63" spans="1:7" x14ac:dyDescent="0.35">
      <c r="A63" s="103" t="s">
        <v>1381</v>
      </c>
      <c r="B63" s="104" t="s">
        <v>72</v>
      </c>
      <c r="C63" s="109" t="s">
        <v>8</v>
      </c>
      <c r="D63" s="104">
        <v>62</v>
      </c>
    </row>
    <row r="64" spans="1:7" x14ac:dyDescent="0.35">
      <c r="A64" s="103" t="s">
        <v>150</v>
      </c>
      <c r="B64" s="104" t="s">
        <v>72</v>
      </c>
      <c r="C64" s="109" t="s">
        <v>3</v>
      </c>
      <c r="D64" s="104">
        <v>63</v>
      </c>
      <c r="F64" s="92"/>
      <c r="G64" s="48"/>
    </row>
    <row r="65" spans="1:7" x14ac:dyDescent="0.35">
      <c r="A65" s="103" t="s">
        <v>781</v>
      </c>
      <c r="B65" s="104" t="s">
        <v>77</v>
      </c>
      <c r="C65" s="109" t="s">
        <v>8</v>
      </c>
      <c r="D65" s="104">
        <v>64</v>
      </c>
    </row>
    <row r="66" spans="1:7" x14ac:dyDescent="0.35">
      <c r="A66" s="111" t="s">
        <v>58</v>
      </c>
      <c r="B66" s="112" t="s">
        <v>78</v>
      </c>
      <c r="C66" s="109" t="s">
        <v>6</v>
      </c>
      <c r="D66" s="104">
        <v>65</v>
      </c>
    </row>
    <row r="67" spans="1:7" x14ac:dyDescent="0.35">
      <c r="A67" s="103" t="s">
        <v>341</v>
      </c>
      <c r="B67" s="104" t="s">
        <v>79</v>
      </c>
      <c r="C67" s="109" t="s">
        <v>5</v>
      </c>
      <c r="D67" s="104">
        <v>66</v>
      </c>
      <c r="F67" s="46"/>
      <c r="G67" s="48"/>
    </row>
    <row r="68" spans="1:7" x14ac:dyDescent="0.35">
      <c r="A68" s="103" t="s">
        <v>1439</v>
      </c>
      <c r="B68" s="104" t="s">
        <v>78</v>
      </c>
      <c r="C68" s="109" t="s">
        <v>57</v>
      </c>
      <c r="D68" s="104">
        <v>67</v>
      </c>
      <c r="F68" s="46"/>
      <c r="G68" s="48"/>
    </row>
    <row r="69" spans="1:7" x14ac:dyDescent="0.35">
      <c r="A69" s="103" t="s">
        <v>1270</v>
      </c>
      <c r="B69" s="104" t="s">
        <v>79</v>
      </c>
      <c r="C69" s="109" t="s">
        <v>1278</v>
      </c>
      <c r="D69" s="104">
        <v>68</v>
      </c>
      <c r="F69" s="49"/>
      <c r="G69" s="48"/>
    </row>
    <row r="70" spans="1:7" x14ac:dyDescent="0.35">
      <c r="A70" s="103" t="s">
        <v>1054</v>
      </c>
      <c r="B70" s="104" t="s">
        <v>77</v>
      </c>
      <c r="C70" s="109" t="s">
        <v>8</v>
      </c>
      <c r="D70" s="104">
        <v>69</v>
      </c>
      <c r="F70" s="46"/>
      <c r="G70" s="48"/>
    </row>
    <row r="71" spans="1:7" x14ac:dyDescent="0.35">
      <c r="A71" s="103" t="s">
        <v>1502</v>
      </c>
      <c r="B71" s="104" t="s">
        <v>77</v>
      </c>
      <c r="C71" s="109" t="s">
        <v>11</v>
      </c>
      <c r="D71" s="104">
        <v>70</v>
      </c>
      <c r="F71" s="49"/>
      <c r="G71" s="48"/>
    </row>
    <row r="72" spans="1:7" x14ac:dyDescent="0.35">
      <c r="A72" s="103" t="s">
        <v>1258</v>
      </c>
      <c r="B72" s="104" t="s">
        <v>79</v>
      </c>
      <c r="C72" s="109" t="s">
        <v>5</v>
      </c>
      <c r="D72" s="104">
        <v>71</v>
      </c>
    </row>
    <row r="73" spans="1:7" x14ac:dyDescent="0.35">
      <c r="A73" s="103" t="s">
        <v>1526</v>
      </c>
      <c r="B73" s="104" t="s">
        <v>77</v>
      </c>
      <c r="C73" s="109" t="s">
        <v>11</v>
      </c>
      <c r="D73" s="104">
        <v>72</v>
      </c>
      <c r="F73" s="49"/>
      <c r="G73" s="48"/>
    </row>
    <row r="74" spans="1:7" x14ac:dyDescent="0.35">
      <c r="A74" s="103" t="s">
        <v>380</v>
      </c>
      <c r="B74" s="104" t="s">
        <v>79</v>
      </c>
      <c r="C74" s="109" t="s">
        <v>8</v>
      </c>
      <c r="D74" s="104">
        <v>73</v>
      </c>
    </row>
    <row r="75" spans="1:7" x14ac:dyDescent="0.35">
      <c r="A75" s="103" t="s">
        <v>1062</v>
      </c>
      <c r="B75" s="104" t="s">
        <v>74</v>
      </c>
      <c r="C75" s="109" t="s">
        <v>8</v>
      </c>
      <c r="D75" s="104">
        <v>74</v>
      </c>
    </row>
    <row r="76" spans="1:7" x14ac:dyDescent="0.35">
      <c r="A76" s="103" t="s">
        <v>1411</v>
      </c>
      <c r="B76" s="104" t="s">
        <v>72</v>
      </c>
      <c r="C76" s="109" t="s">
        <v>8</v>
      </c>
      <c r="D76" s="104">
        <v>75</v>
      </c>
    </row>
    <row r="77" spans="1:7" x14ac:dyDescent="0.35">
      <c r="A77" s="103" t="s">
        <v>686</v>
      </c>
      <c r="B77" s="104" t="s">
        <v>78</v>
      </c>
      <c r="C77" s="109" t="s">
        <v>11</v>
      </c>
      <c r="D77" s="104">
        <v>76</v>
      </c>
      <c r="F77" s="46"/>
      <c r="G77" s="48"/>
    </row>
    <row r="78" spans="1:7" x14ac:dyDescent="0.35">
      <c r="A78" s="103" t="s">
        <v>1167</v>
      </c>
      <c r="B78" s="104" t="s">
        <v>76</v>
      </c>
      <c r="C78" s="109" t="s">
        <v>56</v>
      </c>
      <c r="D78" s="104">
        <v>77</v>
      </c>
      <c r="F78" s="49"/>
      <c r="G78" s="48"/>
    </row>
    <row r="79" spans="1:7" x14ac:dyDescent="0.35">
      <c r="A79" s="103" t="s">
        <v>1131</v>
      </c>
      <c r="B79" s="104" t="s">
        <v>77</v>
      </c>
      <c r="C79" s="109" t="s">
        <v>56</v>
      </c>
      <c r="D79" s="104">
        <v>78</v>
      </c>
      <c r="F79" s="49"/>
      <c r="G79" s="48"/>
    </row>
    <row r="80" spans="1:7" x14ac:dyDescent="0.35">
      <c r="A80" s="103" t="s">
        <v>1369</v>
      </c>
      <c r="B80" s="104" t="s">
        <v>79</v>
      </c>
      <c r="C80" s="109" t="s">
        <v>11</v>
      </c>
      <c r="D80" s="104">
        <v>79</v>
      </c>
      <c r="F80" s="46"/>
      <c r="G80" s="48"/>
    </row>
    <row r="81" spans="1:7" x14ac:dyDescent="0.35">
      <c r="A81" s="103" t="s">
        <v>1227</v>
      </c>
      <c r="B81" s="104" t="s">
        <v>76</v>
      </c>
      <c r="C81" s="109" t="s">
        <v>3</v>
      </c>
      <c r="D81" s="104">
        <v>80</v>
      </c>
      <c r="F81" s="92"/>
      <c r="G81" s="48"/>
    </row>
    <row r="82" spans="1:7" x14ac:dyDescent="0.35">
      <c r="A82" s="111" t="s">
        <v>751</v>
      </c>
      <c r="B82" s="112" t="s">
        <v>76</v>
      </c>
      <c r="C82" s="109" t="s">
        <v>6</v>
      </c>
      <c r="D82" s="104">
        <v>81</v>
      </c>
    </row>
    <row r="83" spans="1:7" x14ac:dyDescent="0.35">
      <c r="A83" s="103" t="s">
        <v>196</v>
      </c>
      <c r="B83" s="104" t="s">
        <v>78</v>
      </c>
      <c r="C83" s="109" t="s">
        <v>11</v>
      </c>
      <c r="D83" s="104">
        <v>82</v>
      </c>
      <c r="F83" s="46"/>
      <c r="G83" s="48"/>
    </row>
    <row r="84" spans="1:7" x14ac:dyDescent="0.35">
      <c r="A84" s="103" t="s">
        <v>1542</v>
      </c>
      <c r="B84" s="104" t="s">
        <v>78</v>
      </c>
      <c r="C84" s="109" t="s">
        <v>57</v>
      </c>
      <c r="D84" s="104">
        <v>83</v>
      </c>
      <c r="F84" s="49"/>
      <c r="G84" s="48"/>
    </row>
    <row r="85" spans="1:7" x14ac:dyDescent="0.35">
      <c r="A85" s="103" t="s">
        <v>388</v>
      </c>
      <c r="B85" s="104" t="s">
        <v>78</v>
      </c>
      <c r="C85" s="109" t="s">
        <v>8</v>
      </c>
      <c r="D85" s="104">
        <v>84</v>
      </c>
    </row>
    <row r="86" spans="1:7" x14ac:dyDescent="0.35">
      <c r="A86" s="103" t="s">
        <v>146</v>
      </c>
      <c r="B86" s="104" t="s">
        <v>78</v>
      </c>
      <c r="C86" s="109" t="s">
        <v>3</v>
      </c>
      <c r="D86" s="104">
        <v>85</v>
      </c>
      <c r="F86" s="92"/>
      <c r="G86" s="48"/>
    </row>
    <row r="87" spans="1:7" x14ac:dyDescent="0.35">
      <c r="A87" s="103" t="s">
        <v>1213</v>
      </c>
      <c r="B87" s="104" t="s">
        <v>74</v>
      </c>
      <c r="C87" s="109" t="s">
        <v>56</v>
      </c>
      <c r="D87" s="104">
        <v>86</v>
      </c>
      <c r="F87" s="46"/>
      <c r="G87" s="48"/>
    </row>
    <row r="88" spans="1:7" x14ac:dyDescent="0.35">
      <c r="A88" s="103" t="s">
        <v>614</v>
      </c>
      <c r="B88" s="104" t="s">
        <v>75</v>
      </c>
      <c r="C88" s="109" t="s">
        <v>3</v>
      </c>
      <c r="D88" s="104">
        <v>87</v>
      </c>
      <c r="F88" s="49"/>
      <c r="G88" s="48"/>
    </row>
    <row r="89" spans="1:7" x14ac:dyDescent="0.35">
      <c r="A89" s="107" t="s">
        <v>1332</v>
      </c>
      <c r="B89" s="108" t="s">
        <v>76</v>
      </c>
      <c r="C89" s="109" t="s">
        <v>31</v>
      </c>
      <c r="D89" s="104">
        <v>88</v>
      </c>
      <c r="F89" s="49"/>
      <c r="G89" s="48"/>
    </row>
    <row r="90" spans="1:7" x14ac:dyDescent="0.35">
      <c r="A90" s="103" t="s">
        <v>1519</v>
      </c>
      <c r="B90" s="104" t="s">
        <v>72</v>
      </c>
      <c r="C90" s="109" t="s">
        <v>8</v>
      </c>
      <c r="D90" s="104">
        <v>89</v>
      </c>
    </row>
    <row r="91" spans="1:7" x14ac:dyDescent="0.35">
      <c r="A91" s="103" t="s">
        <v>199</v>
      </c>
      <c r="B91" s="104" t="s">
        <v>79</v>
      </c>
      <c r="C91" s="109" t="s">
        <v>11</v>
      </c>
      <c r="D91" s="104">
        <v>90</v>
      </c>
      <c r="F91" s="46"/>
      <c r="G91" s="48"/>
    </row>
    <row r="92" spans="1:7" x14ac:dyDescent="0.35">
      <c r="A92" s="103" t="s">
        <v>914</v>
      </c>
      <c r="B92" s="104" t="s">
        <v>77</v>
      </c>
      <c r="C92" s="109" t="s">
        <v>10</v>
      </c>
      <c r="D92" s="104">
        <v>91</v>
      </c>
      <c r="F92" s="49"/>
      <c r="G92" s="48"/>
    </row>
    <row r="93" spans="1:7" x14ac:dyDescent="0.35">
      <c r="A93" s="103" t="s">
        <v>802</v>
      </c>
      <c r="B93" s="104" t="s">
        <v>72</v>
      </c>
      <c r="C93" s="109" t="s">
        <v>8</v>
      </c>
      <c r="D93" s="104">
        <v>92</v>
      </c>
    </row>
    <row r="94" spans="1:7" x14ac:dyDescent="0.35">
      <c r="A94" s="103" t="s">
        <v>1254</v>
      </c>
      <c r="B94" s="104" t="s">
        <v>72</v>
      </c>
      <c r="C94" s="109" t="s">
        <v>5</v>
      </c>
      <c r="D94" s="104">
        <v>93</v>
      </c>
      <c r="F94" s="49"/>
      <c r="G94" s="48"/>
    </row>
    <row r="95" spans="1:7" x14ac:dyDescent="0.35">
      <c r="A95" s="103" t="s">
        <v>432</v>
      </c>
      <c r="B95" s="104" t="s">
        <v>72</v>
      </c>
      <c r="C95" s="109" t="s">
        <v>8</v>
      </c>
      <c r="D95" s="104">
        <v>94</v>
      </c>
    </row>
    <row r="96" spans="1:7" x14ac:dyDescent="0.35">
      <c r="A96" s="103" t="s">
        <v>345</v>
      </c>
      <c r="B96" s="104" t="s">
        <v>75</v>
      </c>
      <c r="C96" s="109" t="s">
        <v>5</v>
      </c>
      <c r="D96" s="104">
        <v>95</v>
      </c>
    </row>
    <row r="97" spans="1:7" x14ac:dyDescent="0.35">
      <c r="A97" s="107" t="s">
        <v>356</v>
      </c>
      <c r="B97" s="108" t="s">
        <v>79</v>
      </c>
      <c r="C97" s="109" t="s">
        <v>31</v>
      </c>
      <c r="D97" s="104">
        <v>96</v>
      </c>
      <c r="F97" s="49"/>
      <c r="G97" s="48"/>
    </row>
    <row r="98" spans="1:7" x14ac:dyDescent="0.35">
      <c r="A98" s="103" t="s">
        <v>789</v>
      </c>
      <c r="B98" s="104" t="s">
        <v>78</v>
      </c>
      <c r="C98" s="109" t="s">
        <v>8</v>
      </c>
      <c r="D98" s="104">
        <v>97</v>
      </c>
    </row>
    <row r="99" spans="1:7" x14ac:dyDescent="0.35">
      <c r="A99" s="103" t="s">
        <v>143</v>
      </c>
      <c r="B99" s="104" t="s">
        <v>79</v>
      </c>
      <c r="C99" s="109" t="s">
        <v>3</v>
      </c>
      <c r="D99" s="104">
        <v>98</v>
      </c>
      <c r="F99" s="49"/>
      <c r="G99" s="48"/>
    </row>
    <row r="100" spans="1:7" x14ac:dyDescent="0.35">
      <c r="A100" s="107" t="s">
        <v>464</v>
      </c>
      <c r="B100" s="108" t="s">
        <v>74</v>
      </c>
      <c r="C100" s="109" t="s">
        <v>31</v>
      </c>
      <c r="D100" s="104">
        <v>99</v>
      </c>
      <c r="F100" s="49"/>
      <c r="G100" s="48"/>
    </row>
    <row r="101" spans="1:7" x14ac:dyDescent="0.35">
      <c r="A101" s="103" t="s">
        <v>401</v>
      </c>
      <c r="B101" s="104" t="s">
        <v>75</v>
      </c>
      <c r="C101" s="109" t="s">
        <v>8</v>
      </c>
      <c r="D101" s="104">
        <v>100</v>
      </c>
    </row>
    <row r="102" spans="1:7" x14ac:dyDescent="0.35">
      <c r="A102" s="103" t="s">
        <v>1475</v>
      </c>
      <c r="B102" s="104" t="s">
        <v>78</v>
      </c>
      <c r="C102" s="109" t="s">
        <v>1278</v>
      </c>
      <c r="D102" s="104">
        <v>101</v>
      </c>
      <c r="F102" s="49"/>
      <c r="G102" s="48"/>
    </row>
    <row r="103" spans="1:7" x14ac:dyDescent="0.35">
      <c r="A103" s="103" t="s">
        <v>1543</v>
      </c>
      <c r="B103" s="104" t="s">
        <v>72</v>
      </c>
      <c r="C103" s="109" t="s">
        <v>57</v>
      </c>
      <c r="D103" s="104">
        <v>102</v>
      </c>
      <c r="F103" s="49"/>
      <c r="G103" s="48"/>
    </row>
    <row r="104" spans="1:7" x14ac:dyDescent="0.35">
      <c r="A104" s="103" t="s">
        <v>1058</v>
      </c>
      <c r="B104" s="104" t="s">
        <v>74</v>
      </c>
      <c r="C104" s="109" t="s">
        <v>8</v>
      </c>
      <c r="D104" s="104">
        <v>103</v>
      </c>
    </row>
    <row r="105" spans="1:7" x14ac:dyDescent="0.35">
      <c r="A105" s="103" t="s">
        <v>1271</v>
      </c>
      <c r="B105" s="104" t="s">
        <v>72</v>
      </c>
      <c r="C105" s="109" t="s">
        <v>1278</v>
      </c>
      <c r="D105" s="104">
        <v>104</v>
      </c>
      <c r="F105" s="49"/>
      <c r="G105" s="48"/>
    </row>
    <row r="106" spans="1:7" x14ac:dyDescent="0.35">
      <c r="A106" s="107" t="s">
        <v>473</v>
      </c>
      <c r="B106" s="108" t="s">
        <v>77</v>
      </c>
      <c r="C106" s="109" t="s">
        <v>31</v>
      </c>
      <c r="D106" s="104">
        <v>105</v>
      </c>
      <c r="F106" s="49"/>
      <c r="G106" s="48"/>
    </row>
    <row r="107" spans="1:7" x14ac:dyDescent="0.35">
      <c r="A107" s="103" t="s">
        <v>413</v>
      </c>
      <c r="B107" s="104" t="s">
        <v>77</v>
      </c>
      <c r="C107" s="109" t="s">
        <v>8</v>
      </c>
      <c r="D107" s="104">
        <v>106</v>
      </c>
    </row>
    <row r="108" spans="1:7" x14ac:dyDescent="0.35">
      <c r="A108" s="103" t="s">
        <v>1530</v>
      </c>
      <c r="B108" s="104" t="s">
        <v>72</v>
      </c>
      <c r="C108" s="109" t="s">
        <v>10</v>
      </c>
      <c r="D108" s="104">
        <v>107</v>
      </c>
      <c r="F108" s="46"/>
      <c r="G108" s="48"/>
    </row>
    <row r="109" spans="1:7" x14ac:dyDescent="0.35">
      <c r="A109" s="103" t="s">
        <v>1536</v>
      </c>
      <c r="B109" s="104" t="s">
        <v>76</v>
      </c>
      <c r="C109" s="109" t="s">
        <v>5</v>
      </c>
      <c r="D109" s="104">
        <v>108</v>
      </c>
    </row>
    <row r="110" spans="1:7" x14ac:dyDescent="0.35">
      <c r="A110" s="103" t="s">
        <v>1537</v>
      </c>
      <c r="B110" s="104" t="s">
        <v>75</v>
      </c>
      <c r="C110" s="109" t="s">
        <v>5</v>
      </c>
      <c r="D110" s="104">
        <v>109</v>
      </c>
      <c r="F110" s="46"/>
      <c r="G110" s="48"/>
    </row>
    <row r="111" spans="1:7" x14ac:dyDescent="0.35">
      <c r="A111" s="103" t="s">
        <v>611</v>
      </c>
      <c r="B111" s="104" t="s">
        <v>75</v>
      </c>
      <c r="C111" s="109" t="s">
        <v>3</v>
      </c>
      <c r="D111" s="104">
        <v>110</v>
      </c>
      <c r="F111" s="49"/>
      <c r="G111" s="48"/>
    </row>
    <row r="112" spans="1:7" x14ac:dyDescent="0.35">
      <c r="A112" s="103" t="s">
        <v>137</v>
      </c>
      <c r="B112" s="104" t="s">
        <v>73</v>
      </c>
      <c r="C112" s="109" t="s">
        <v>3</v>
      </c>
      <c r="D112" s="104">
        <v>111</v>
      </c>
      <c r="F112" s="49"/>
      <c r="G112" s="48"/>
    </row>
    <row r="113" spans="1:7" x14ac:dyDescent="0.35">
      <c r="A113" s="111" t="s">
        <v>181</v>
      </c>
      <c r="B113" s="112" t="s">
        <v>75</v>
      </c>
      <c r="C113" s="109" t="s">
        <v>6</v>
      </c>
      <c r="D113" s="104">
        <v>112</v>
      </c>
      <c r="F113" s="46"/>
      <c r="G113" s="48"/>
    </row>
    <row r="114" spans="1:7" x14ac:dyDescent="0.35">
      <c r="A114" s="103" t="s">
        <v>420</v>
      </c>
      <c r="B114" s="104" t="s">
        <v>121</v>
      </c>
      <c r="C114" s="109" t="s">
        <v>8</v>
      </c>
      <c r="D114" s="104">
        <v>113</v>
      </c>
    </row>
    <row r="115" spans="1:7" x14ac:dyDescent="0.35">
      <c r="A115" s="103" t="s">
        <v>1144</v>
      </c>
      <c r="B115" s="104" t="s">
        <v>79</v>
      </c>
      <c r="C115" s="109" t="s">
        <v>56</v>
      </c>
      <c r="D115" s="104">
        <v>114</v>
      </c>
      <c r="F115" s="49"/>
      <c r="G115" s="48"/>
    </row>
    <row r="116" spans="1:7" x14ac:dyDescent="0.35">
      <c r="A116" s="111" t="s">
        <v>117</v>
      </c>
      <c r="B116" s="112" t="s">
        <v>72</v>
      </c>
      <c r="C116" s="109" t="s">
        <v>6</v>
      </c>
      <c r="F116" s="46"/>
      <c r="G116" s="48"/>
    </row>
    <row r="117" spans="1:7" x14ac:dyDescent="0.35">
      <c r="A117" s="103" t="s">
        <v>709</v>
      </c>
      <c r="B117" s="104" t="s">
        <v>72</v>
      </c>
      <c r="C117" s="109" t="s">
        <v>5</v>
      </c>
      <c r="F117" s="46"/>
      <c r="G117" s="48"/>
    </row>
    <row r="118" spans="1:7" x14ac:dyDescent="0.35">
      <c r="A118" s="103" t="s">
        <v>399</v>
      </c>
      <c r="B118" s="104" t="s">
        <v>77</v>
      </c>
      <c r="C118" s="109" t="s">
        <v>8</v>
      </c>
    </row>
    <row r="119" spans="1:7" x14ac:dyDescent="0.35">
      <c r="A119" s="103" t="s">
        <v>684</v>
      </c>
      <c r="B119" s="104" t="s">
        <v>74</v>
      </c>
      <c r="C119" s="109" t="s">
        <v>11</v>
      </c>
      <c r="F119" s="46"/>
      <c r="G119" s="48"/>
    </row>
    <row r="120" spans="1:7" x14ac:dyDescent="0.35">
      <c r="A120" s="103" t="s">
        <v>1380</v>
      </c>
      <c r="B120" s="104" t="s">
        <v>72</v>
      </c>
      <c r="C120" s="109" t="s">
        <v>8</v>
      </c>
    </row>
    <row r="121" spans="1:7" x14ac:dyDescent="0.35">
      <c r="A121" s="103" t="s">
        <v>511</v>
      </c>
      <c r="B121" s="104" t="s">
        <v>72</v>
      </c>
      <c r="C121" s="109" t="s">
        <v>1278</v>
      </c>
      <c r="F121" s="49"/>
      <c r="G121" s="48"/>
    </row>
    <row r="122" spans="1:7" x14ac:dyDescent="0.35">
      <c r="A122" s="111" t="s">
        <v>1047</v>
      </c>
      <c r="B122" s="112" t="s">
        <v>78</v>
      </c>
      <c r="C122" s="109" t="s">
        <v>6</v>
      </c>
    </row>
    <row r="123" spans="1:7" x14ac:dyDescent="0.35">
      <c r="A123" s="103" t="s">
        <v>564</v>
      </c>
      <c r="B123" s="104" t="s">
        <v>72</v>
      </c>
      <c r="C123" s="109" t="s">
        <v>56</v>
      </c>
      <c r="F123" s="49"/>
      <c r="G123" s="48"/>
    </row>
    <row r="124" spans="1:7" x14ac:dyDescent="0.35">
      <c r="A124" s="107" t="s">
        <v>315</v>
      </c>
      <c r="B124" s="108" t="s">
        <v>72</v>
      </c>
      <c r="C124" s="109" t="s">
        <v>31</v>
      </c>
    </row>
    <row r="125" spans="1:7" x14ac:dyDescent="0.35">
      <c r="A125" s="103" t="s">
        <v>271</v>
      </c>
      <c r="B125" s="104" t="s">
        <v>74</v>
      </c>
      <c r="C125" s="109" t="s">
        <v>4</v>
      </c>
      <c r="F125" s="92"/>
      <c r="G125" s="48"/>
    </row>
    <row r="126" spans="1:7" x14ac:dyDescent="0.35">
      <c r="A126" s="107" t="s">
        <v>1300</v>
      </c>
      <c r="B126" s="108" t="s">
        <v>72</v>
      </c>
      <c r="C126" s="109" t="s">
        <v>31</v>
      </c>
    </row>
    <row r="127" spans="1:7" x14ac:dyDescent="0.35">
      <c r="A127" s="107" t="s">
        <v>434</v>
      </c>
      <c r="B127" s="108" t="s">
        <v>77</v>
      </c>
      <c r="C127" s="109" t="s">
        <v>31</v>
      </c>
      <c r="F127" s="49"/>
      <c r="G127" s="48"/>
    </row>
    <row r="128" spans="1:7" x14ac:dyDescent="0.35">
      <c r="A128" s="103" t="s">
        <v>638</v>
      </c>
      <c r="B128" s="104" t="s">
        <v>77</v>
      </c>
      <c r="C128" s="109" t="s">
        <v>4</v>
      </c>
      <c r="F128" s="46"/>
      <c r="G128" s="48"/>
    </row>
    <row r="129" spans="1:7" x14ac:dyDescent="0.35">
      <c r="A129" s="103" t="s">
        <v>600</v>
      </c>
      <c r="B129" s="104" t="s">
        <v>79</v>
      </c>
      <c r="C129" s="109" t="s">
        <v>10</v>
      </c>
      <c r="F129" s="49"/>
      <c r="G129" s="48"/>
    </row>
    <row r="130" spans="1:7" x14ac:dyDescent="0.35">
      <c r="A130" s="103" t="s">
        <v>609</v>
      </c>
      <c r="B130" s="104" t="s">
        <v>78</v>
      </c>
      <c r="C130" s="109" t="s">
        <v>3</v>
      </c>
      <c r="F130" s="49"/>
      <c r="G130" s="48"/>
    </row>
    <row r="131" spans="1:7" x14ac:dyDescent="0.35">
      <c r="A131" s="111" t="s">
        <v>731</v>
      </c>
      <c r="B131" s="112" t="s">
        <v>77</v>
      </c>
      <c r="C131" s="109" t="s">
        <v>6</v>
      </c>
    </row>
    <row r="132" spans="1:7" x14ac:dyDescent="0.35">
      <c r="A132" s="103" t="s">
        <v>243</v>
      </c>
      <c r="B132" s="104" t="s">
        <v>75</v>
      </c>
      <c r="C132" s="109" t="s">
        <v>4</v>
      </c>
      <c r="F132" s="46"/>
      <c r="G132" s="48"/>
    </row>
    <row r="133" spans="1:7" x14ac:dyDescent="0.35">
      <c r="A133" s="103" t="s">
        <v>565</v>
      </c>
      <c r="B133" s="104" t="s">
        <v>79</v>
      </c>
      <c r="C133" s="109" t="s">
        <v>56</v>
      </c>
      <c r="F133" s="49"/>
      <c r="G133" s="48"/>
    </row>
    <row r="134" spans="1:7" x14ac:dyDescent="0.35">
      <c r="A134" s="107" t="s">
        <v>887</v>
      </c>
      <c r="B134" s="108" t="s">
        <v>73</v>
      </c>
      <c r="C134" s="109" t="s">
        <v>31</v>
      </c>
      <c r="F134" s="49"/>
      <c r="G134" s="48"/>
    </row>
    <row r="135" spans="1:7" x14ac:dyDescent="0.35">
      <c r="A135" s="103" t="s">
        <v>956</v>
      </c>
      <c r="B135" s="104" t="s">
        <v>72</v>
      </c>
      <c r="C135" s="109" t="s">
        <v>3</v>
      </c>
      <c r="F135" s="49"/>
      <c r="G135" s="48"/>
    </row>
    <row r="136" spans="1:7" x14ac:dyDescent="0.35">
      <c r="A136" s="103" t="s">
        <v>1132</v>
      </c>
      <c r="B136" s="104" t="s">
        <v>72</v>
      </c>
      <c r="C136" s="109" t="s">
        <v>56</v>
      </c>
      <c r="F136" s="49"/>
      <c r="G136" s="48"/>
    </row>
    <row r="137" spans="1:7" x14ac:dyDescent="0.35">
      <c r="A137" s="103" t="s">
        <v>244</v>
      </c>
      <c r="B137" s="104" t="s">
        <v>73</v>
      </c>
      <c r="C137" s="109" t="s">
        <v>4</v>
      </c>
      <c r="F137" s="46"/>
      <c r="G137" s="48"/>
    </row>
    <row r="138" spans="1:7" x14ac:dyDescent="0.35">
      <c r="A138" s="103" t="s">
        <v>274</v>
      </c>
      <c r="B138" s="104" t="s">
        <v>76</v>
      </c>
      <c r="C138" s="109" t="s">
        <v>4</v>
      </c>
      <c r="F138" s="92"/>
      <c r="G138" s="48"/>
    </row>
    <row r="139" spans="1:7" x14ac:dyDescent="0.35">
      <c r="A139" s="107" t="s">
        <v>875</v>
      </c>
      <c r="B139" s="108" t="s">
        <v>72</v>
      </c>
      <c r="C139" s="109" t="s">
        <v>31</v>
      </c>
      <c r="F139" s="49"/>
      <c r="G139" s="48"/>
    </row>
    <row r="140" spans="1:7" x14ac:dyDescent="0.35">
      <c r="A140" s="103" t="s">
        <v>206</v>
      </c>
      <c r="B140" s="104" t="s">
        <v>72</v>
      </c>
      <c r="C140" s="109" t="s">
        <v>4</v>
      </c>
      <c r="F140" s="46"/>
      <c r="G140" s="48"/>
    </row>
    <row r="141" spans="1:7" x14ac:dyDescent="0.35">
      <c r="A141" s="103" t="s">
        <v>850</v>
      </c>
      <c r="B141" s="104" t="s">
        <v>72</v>
      </c>
      <c r="C141" s="109" t="s">
        <v>5</v>
      </c>
    </row>
    <row r="142" spans="1:7" x14ac:dyDescent="0.35">
      <c r="A142" s="103" t="s">
        <v>1133</v>
      </c>
      <c r="B142" s="104" t="s">
        <v>72</v>
      </c>
      <c r="C142" s="109" t="s">
        <v>56</v>
      </c>
      <c r="F142" s="49"/>
      <c r="G142" s="48"/>
    </row>
    <row r="143" spans="1:7" x14ac:dyDescent="0.35">
      <c r="A143" s="107" t="s">
        <v>435</v>
      </c>
      <c r="B143" s="108" t="s">
        <v>72</v>
      </c>
      <c r="C143" s="109" t="s">
        <v>31</v>
      </c>
      <c r="F143" s="49"/>
      <c r="G143" s="48"/>
    </row>
    <row r="144" spans="1:7" x14ac:dyDescent="0.35">
      <c r="A144" s="103" t="s">
        <v>333</v>
      </c>
      <c r="B144" s="104" t="s">
        <v>74</v>
      </c>
      <c r="C144" s="109" t="s">
        <v>5</v>
      </c>
    </row>
    <row r="145" spans="1:7" x14ac:dyDescent="0.35">
      <c r="A145" s="103" t="s">
        <v>1465</v>
      </c>
      <c r="C145" s="109" t="s">
        <v>57</v>
      </c>
      <c r="F145" s="49"/>
      <c r="G145" s="48"/>
    </row>
    <row r="146" spans="1:7" x14ac:dyDescent="0.35">
      <c r="A146" s="103" t="s">
        <v>1382</v>
      </c>
      <c r="B146" s="104" t="s">
        <v>72</v>
      </c>
      <c r="C146" s="109" t="s">
        <v>8</v>
      </c>
    </row>
    <row r="147" spans="1:7" x14ac:dyDescent="0.35">
      <c r="A147" s="103" t="s">
        <v>981</v>
      </c>
      <c r="B147" s="104" t="s">
        <v>72</v>
      </c>
      <c r="C147" s="109" t="s">
        <v>4</v>
      </c>
      <c r="F147" s="46"/>
      <c r="G147" s="48"/>
    </row>
    <row r="148" spans="1:7" x14ac:dyDescent="0.35">
      <c r="A148" s="103" t="s">
        <v>429</v>
      </c>
      <c r="B148" s="104" t="s">
        <v>78</v>
      </c>
      <c r="C148" s="109" t="s">
        <v>8</v>
      </c>
    </row>
    <row r="149" spans="1:7" x14ac:dyDescent="0.35">
      <c r="A149" s="111" t="s">
        <v>1050</v>
      </c>
      <c r="B149" s="112" t="s">
        <v>72</v>
      </c>
      <c r="C149" s="109" t="s">
        <v>6</v>
      </c>
      <c r="F149" s="46"/>
      <c r="G149" s="48"/>
    </row>
    <row r="150" spans="1:7" x14ac:dyDescent="0.35">
      <c r="A150" s="103" t="s">
        <v>639</v>
      </c>
      <c r="B150" s="104" t="s">
        <v>72</v>
      </c>
      <c r="C150" s="109" t="s">
        <v>4</v>
      </c>
      <c r="F150" s="46"/>
      <c r="G150" s="48"/>
    </row>
    <row r="151" spans="1:7" x14ac:dyDescent="0.35">
      <c r="A151" s="103" t="s">
        <v>1438</v>
      </c>
      <c r="B151" s="104" t="s">
        <v>72</v>
      </c>
      <c r="C151" s="109" t="s">
        <v>57</v>
      </c>
      <c r="F151" s="49"/>
      <c r="G151" s="48"/>
    </row>
    <row r="152" spans="1:7" x14ac:dyDescent="0.35">
      <c r="A152" s="103" t="s">
        <v>232</v>
      </c>
      <c r="B152" s="104" t="s">
        <v>79</v>
      </c>
      <c r="C152" s="109" t="s">
        <v>4</v>
      </c>
      <c r="F152" s="46"/>
      <c r="G152" s="48"/>
    </row>
    <row r="153" spans="1:7" x14ac:dyDescent="0.35">
      <c r="A153" s="107" t="s">
        <v>520</v>
      </c>
      <c r="B153" s="108" t="s">
        <v>75</v>
      </c>
      <c r="C153" s="109" t="s">
        <v>31</v>
      </c>
      <c r="F153" s="49"/>
      <c r="G153" s="48"/>
    </row>
    <row r="154" spans="1:7" x14ac:dyDescent="0.35">
      <c r="A154" s="103" t="s">
        <v>1463</v>
      </c>
      <c r="C154" s="109" t="s">
        <v>31</v>
      </c>
      <c r="F154" s="49"/>
      <c r="G154" s="48"/>
    </row>
    <row r="155" spans="1:7" x14ac:dyDescent="0.35">
      <c r="A155" s="103" t="s">
        <v>957</v>
      </c>
      <c r="B155" s="104" t="s">
        <v>72</v>
      </c>
      <c r="C155" s="109" t="s">
        <v>3</v>
      </c>
      <c r="F155" s="49"/>
      <c r="G155" s="48"/>
    </row>
    <row r="156" spans="1:7" x14ac:dyDescent="0.35">
      <c r="A156" s="103" t="s">
        <v>210</v>
      </c>
      <c r="B156" s="104" t="s">
        <v>72</v>
      </c>
      <c r="C156" s="109" t="s">
        <v>4</v>
      </c>
      <c r="F156" s="49"/>
      <c r="G156" s="48"/>
    </row>
    <row r="157" spans="1:7" x14ac:dyDescent="0.35">
      <c r="A157" s="103" t="s">
        <v>685</v>
      </c>
      <c r="B157" s="104" t="s">
        <v>78</v>
      </c>
      <c r="C157" s="109" t="s">
        <v>11</v>
      </c>
      <c r="F157" s="46"/>
      <c r="G157" s="48"/>
    </row>
    <row r="158" spans="1:7" x14ac:dyDescent="0.35">
      <c r="A158" s="111" t="s">
        <v>732</v>
      </c>
      <c r="B158" s="112" t="s">
        <v>74</v>
      </c>
      <c r="C158" s="109" t="s">
        <v>6</v>
      </c>
    </row>
    <row r="159" spans="1:7" x14ac:dyDescent="0.35">
      <c r="A159" s="103" t="s">
        <v>640</v>
      </c>
      <c r="B159" s="104" t="s">
        <v>75</v>
      </c>
      <c r="C159" s="109" t="s">
        <v>4</v>
      </c>
      <c r="F159" s="46"/>
      <c r="G159" s="48"/>
    </row>
    <row r="160" spans="1:7" x14ac:dyDescent="0.35">
      <c r="A160" s="107" t="s">
        <v>436</v>
      </c>
      <c r="B160" s="108" t="s">
        <v>72</v>
      </c>
      <c r="C160" s="109" t="s">
        <v>31</v>
      </c>
      <c r="F160" s="49"/>
      <c r="G160" s="48"/>
    </row>
    <row r="161" spans="1:7" x14ac:dyDescent="0.35">
      <c r="A161" s="103" t="s">
        <v>404</v>
      </c>
      <c r="B161" s="104" t="s">
        <v>78</v>
      </c>
      <c r="C161" s="109" t="s">
        <v>8</v>
      </c>
      <c r="F161" s="49"/>
      <c r="G161" s="48"/>
    </row>
    <row r="162" spans="1:7" x14ac:dyDescent="0.35">
      <c r="A162" s="103" t="s">
        <v>641</v>
      </c>
      <c r="B162" s="104" t="s">
        <v>79</v>
      </c>
      <c r="C162" s="109" t="s">
        <v>4</v>
      </c>
      <c r="F162" s="46"/>
      <c r="G162" s="48"/>
    </row>
    <row r="163" spans="1:7" x14ac:dyDescent="0.35">
      <c r="A163" s="103" t="s">
        <v>414</v>
      </c>
      <c r="B163" s="104" t="s">
        <v>74</v>
      </c>
      <c r="C163" s="109" t="s">
        <v>8</v>
      </c>
    </row>
    <row r="164" spans="1:7" x14ac:dyDescent="0.35">
      <c r="A164" s="107" t="s">
        <v>437</v>
      </c>
      <c r="B164" s="108" t="s">
        <v>77</v>
      </c>
      <c r="C164" s="109" t="s">
        <v>31</v>
      </c>
      <c r="F164" s="49"/>
      <c r="G164" s="48"/>
    </row>
    <row r="165" spans="1:7" x14ac:dyDescent="0.35">
      <c r="A165" s="103" t="s">
        <v>415</v>
      </c>
      <c r="B165" s="104" t="s">
        <v>79</v>
      </c>
      <c r="C165" s="109" t="s">
        <v>8</v>
      </c>
    </row>
    <row r="166" spans="1:7" x14ac:dyDescent="0.35">
      <c r="A166" s="107" t="s">
        <v>1301</v>
      </c>
      <c r="B166" s="108" t="s">
        <v>72</v>
      </c>
      <c r="C166" s="109" t="s">
        <v>31</v>
      </c>
      <c r="F166" s="49"/>
      <c r="G166" s="48"/>
    </row>
    <row r="167" spans="1:7" x14ac:dyDescent="0.35">
      <c r="A167" s="103" t="s">
        <v>424</v>
      </c>
      <c r="B167" s="104" t="s">
        <v>72</v>
      </c>
      <c r="C167" s="109" t="s">
        <v>8</v>
      </c>
    </row>
    <row r="168" spans="1:7" x14ac:dyDescent="0.35">
      <c r="A168" s="103" t="s">
        <v>847</v>
      </c>
      <c r="B168" s="104" t="s">
        <v>78</v>
      </c>
      <c r="C168" s="109" t="s">
        <v>5</v>
      </c>
      <c r="F168" s="49"/>
      <c r="G168" s="48"/>
    </row>
    <row r="169" spans="1:7" x14ac:dyDescent="0.35">
      <c r="A169" s="103" t="s">
        <v>847</v>
      </c>
      <c r="B169" s="104" t="s">
        <v>78</v>
      </c>
      <c r="C169" s="109" t="s">
        <v>5</v>
      </c>
    </row>
    <row r="170" spans="1:7" x14ac:dyDescent="0.35">
      <c r="A170" s="103" t="s">
        <v>1363</v>
      </c>
      <c r="B170" s="104" t="s">
        <v>74</v>
      </c>
      <c r="C170" s="109" t="s">
        <v>11</v>
      </c>
      <c r="F170" s="46"/>
      <c r="G170" s="48"/>
    </row>
    <row r="171" spans="1:7" x14ac:dyDescent="0.35">
      <c r="A171" s="103" t="s">
        <v>126</v>
      </c>
      <c r="B171" s="104" t="s">
        <v>77</v>
      </c>
      <c r="C171" s="109" t="s">
        <v>3</v>
      </c>
      <c r="F171" s="49"/>
      <c r="G171" s="48"/>
    </row>
    <row r="172" spans="1:7" x14ac:dyDescent="0.35">
      <c r="A172" s="107" t="s">
        <v>874</v>
      </c>
      <c r="B172" s="108" t="s">
        <v>77</v>
      </c>
      <c r="C172" s="109" t="s">
        <v>31</v>
      </c>
      <c r="F172" s="49"/>
      <c r="G172" s="48"/>
    </row>
    <row r="173" spans="1:7" x14ac:dyDescent="0.35">
      <c r="A173" s="103" t="s">
        <v>324</v>
      </c>
      <c r="B173" s="104" t="s">
        <v>75</v>
      </c>
      <c r="C173" s="109" t="s">
        <v>10</v>
      </c>
      <c r="F173" s="49"/>
      <c r="G173" s="48"/>
    </row>
    <row r="174" spans="1:7" x14ac:dyDescent="0.35">
      <c r="A174" s="103" t="s">
        <v>958</v>
      </c>
      <c r="B174" s="104" t="s">
        <v>77</v>
      </c>
      <c r="C174" s="109" t="s">
        <v>3</v>
      </c>
      <c r="F174" s="49"/>
      <c r="G174" s="48"/>
    </row>
    <row r="175" spans="1:7" x14ac:dyDescent="0.35">
      <c r="A175" s="103" t="s">
        <v>1215</v>
      </c>
      <c r="B175" s="104" t="s">
        <v>72</v>
      </c>
      <c r="C175" s="109" t="s">
        <v>3</v>
      </c>
      <c r="F175" s="49"/>
      <c r="G175" s="48"/>
    </row>
    <row r="176" spans="1:7" x14ac:dyDescent="0.35">
      <c r="A176" s="107" t="s">
        <v>899</v>
      </c>
      <c r="B176" s="108" t="s">
        <v>72</v>
      </c>
      <c r="C176" s="109" t="s">
        <v>31</v>
      </c>
      <c r="F176" s="49"/>
      <c r="G176" s="48"/>
    </row>
    <row r="177" spans="1:7" x14ac:dyDescent="0.35">
      <c r="A177" s="103" t="s">
        <v>433</v>
      </c>
      <c r="B177" s="104" t="s">
        <v>77</v>
      </c>
      <c r="C177" s="109" t="s">
        <v>11</v>
      </c>
      <c r="F177" s="46"/>
      <c r="G177" s="48"/>
    </row>
    <row r="178" spans="1:7" x14ac:dyDescent="0.35">
      <c r="A178" s="103" t="s">
        <v>433</v>
      </c>
      <c r="B178" s="104" t="s">
        <v>78</v>
      </c>
      <c r="C178" s="109" t="s">
        <v>8</v>
      </c>
    </row>
    <row r="179" spans="1:7" x14ac:dyDescent="0.35">
      <c r="A179" s="107" t="s">
        <v>877</v>
      </c>
      <c r="B179" s="108" t="s">
        <v>72</v>
      </c>
      <c r="C179" s="109" t="s">
        <v>31</v>
      </c>
      <c r="F179" s="49"/>
      <c r="G179" s="48"/>
    </row>
    <row r="180" spans="1:7" x14ac:dyDescent="0.35">
      <c r="A180" s="107" t="s">
        <v>438</v>
      </c>
      <c r="B180" s="108" t="s">
        <v>72</v>
      </c>
      <c r="C180" s="109" t="s">
        <v>31</v>
      </c>
    </row>
    <row r="181" spans="1:7" x14ac:dyDescent="0.35">
      <c r="A181" s="103" t="s">
        <v>127</v>
      </c>
      <c r="B181" s="104" t="s">
        <v>121</v>
      </c>
      <c r="C181" s="109" t="s">
        <v>3</v>
      </c>
      <c r="F181" s="49"/>
      <c r="G181" s="48"/>
    </row>
    <row r="182" spans="1:7" x14ac:dyDescent="0.35">
      <c r="A182" s="103" t="s">
        <v>423</v>
      </c>
      <c r="B182" s="104" t="s">
        <v>79</v>
      </c>
      <c r="C182" s="109" t="s">
        <v>8</v>
      </c>
    </row>
    <row r="183" spans="1:7" x14ac:dyDescent="0.35">
      <c r="A183" s="103" t="s">
        <v>1345</v>
      </c>
      <c r="B183" s="104" t="s">
        <v>76</v>
      </c>
      <c r="C183" s="109" t="s">
        <v>4</v>
      </c>
      <c r="F183" s="49"/>
      <c r="G183" s="48"/>
    </row>
    <row r="184" spans="1:7" x14ac:dyDescent="0.35">
      <c r="A184" s="111" t="s">
        <v>733</v>
      </c>
      <c r="B184" s="112" t="s">
        <v>72</v>
      </c>
      <c r="C184" s="109" t="s">
        <v>6</v>
      </c>
    </row>
    <row r="185" spans="1:7" x14ac:dyDescent="0.35">
      <c r="A185" s="107" t="s">
        <v>521</v>
      </c>
      <c r="B185" s="108" t="s">
        <v>74</v>
      </c>
      <c r="C185" s="109" t="s">
        <v>31</v>
      </c>
      <c r="F185" s="49"/>
      <c r="G185" s="48"/>
    </row>
    <row r="186" spans="1:7" x14ac:dyDescent="0.35">
      <c r="A186" s="103" t="s">
        <v>521</v>
      </c>
      <c r="B186" s="104" t="s">
        <v>74</v>
      </c>
      <c r="C186" s="109" t="s">
        <v>56</v>
      </c>
      <c r="F186" s="49"/>
      <c r="G186" s="48"/>
    </row>
    <row r="187" spans="1:7" x14ac:dyDescent="0.35">
      <c r="A187" s="107" t="s">
        <v>439</v>
      </c>
      <c r="B187" s="108" t="s">
        <v>74</v>
      </c>
      <c r="C187" s="109" t="s">
        <v>31</v>
      </c>
      <c r="F187" s="49"/>
      <c r="G187" s="48"/>
    </row>
    <row r="188" spans="1:7" x14ac:dyDescent="0.35">
      <c r="A188" s="103" t="s">
        <v>1383</v>
      </c>
      <c r="B188" s="104" t="s">
        <v>76</v>
      </c>
      <c r="C188" s="109" t="s">
        <v>8</v>
      </c>
    </row>
    <row r="189" spans="1:7" x14ac:dyDescent="0.35">
      <c r="A189" s="111" t="s">
        <v>182</v>
      </c>
      <c r="B189" s="112" t="s">
        <v>76</v>
      </c>
      <c r="C189" s="109" t="s">
        <v>6</v>
      </c>
    </row>
    <row r="190" spans="1:7" x14ac:dyDescent="0.35">
      <c r="A190" s="103" t="s">
        <v>1274</v>
      </c>
      <c r="B190" s="104" t="s">
        <v>72</v>
      </c>
      <c r="C190" s="109" t="s">
        <v>1278</v>
      </c>
      <c r="F190" s="49"/>
      <c r="G190" s="48"/>
    </row>
    <row r="191" spans="1:7" x14ac:dyDescent="0.35">
      <c r="A191" s="103" t="s">
        <v>1440</v>
      </c>
      <c r="B191" s="104" t="s">
        <v>72</v>
      </c>
      <c r="C191" s="109" t="s">
        <v>57</v>
      </c>
      <c r="F191" s="49"/>
      <c r="G191" s="48"/>
    </row>
    <row r="192" spans="1:7" x14ac:dyDescent="0.35">
      <c r="A192" s="103" t="s">
        <v>1134</v>
      </c>
      <c r="B192" s="104" t="s">
        <v>72</v>
      </c>
      <c r="C192" s="109" t="s">
        <v>56</v>
      </c>
      <c r="F192" s="49"/>
      <c r="G192" s="48"/>
    </row>
    <row r="193" spans="1:7" x14ac:dyDescent="0.35">
      <c r="A193" s="103" t="s">
        <v>316</v>
      </c>
      <c r="B193" s="104" t="s">
        <v>78</v>
      </c>
      <c r="C193" s="109" t="s">
        <v>56</v>
      </c>
      <c r="F193" s="46"/>
      <c r="G193" s="48"/>
    </row>
    <row r="194" spans="1:7" x14ac:dyDescent="0.35">
      <c r="A194" s="103" t="s">
        <v>1384</v>
      </c>
      <c r="B194" s="104" t="s">
        <v>72</v>
      </c>
      <c r="C194" s="109" t="s">
        <v>8</v>
      </c>
    </row>
    <row r="195" spans="1:7" x14ac:dyDescent="0.35">
      <c r="A195" s="103" t="s">
        <v>782</v>
      </c>
      <c r="B195" s="104" t="s">
        <v>72</v>
      </c>
      <c r="C195" s="109" t="s">
        <v>8</v>
      </c>
    </row>
    <row r="196" spans="1:7" x14ac:dyDescent="0.35">
      <c r="A196" s="103" t="s">
        <v>912</v>
      </c>
      <c r="B196" s="104" t="s">
        <v>72</v>
      </c>
      <c r="C196" s="109" t="s">
        <v>10</v>
      </c>
      <c r="F196" s="49"/>
      <c r="G196" s="48"/>
    </row>
    <row r="197" spans="1:7" x14ac:dyDescent="0.35">
      <c r="A197" s="103" t="s">
        <v>1216</v>
      </c>
      <c r="B197" s="104" t="s">
        <v>74</v>
      </c>
      <c r="C197" s="109" t="s">
        <v>3</v>
      </c>
      <c r="F197" s="49"/>
      <c r="G197" s="48"/>
    </row>
    <row r="198" spans="1:7" x14ac:dyDescent="0.35">
      <c r="A198" s="111" t="s">
        <v>1048</v>
      </c>
      <c r="B198" s="112" t="s">
        <v>72</v>
      </c>
      <c r="C198" s="109" t="s">
        <v>6</v>
      </c>
    </row>
    <row r="199" spans="1:7" x14ac:dyDescent="0.35">
      <c r="A199" s="103" t="s">
        <v>1217</v>
      </c>
      <c r="B199" s="104" t="s">
        <v>72</v>
      </c>
      <c r="C199" s="109" t="s">
        <v>3</v>
      </c>
      <c r="F199" s="49"/>
      <c r="G199" s="48"/>
    </row>
    <row r="200" spans="1:7" x14ac:dyDescent="0.35">
      <c r="A200" s="107" t="s">
        <v>1302</v>
      </c>
      <c r="B200" s="108" t="s">
        <v>72</v>
      </c>
      <c r="C200" s="109" t="s">
        <v>31</v>
      </c>
      <c r="F200" s="49"/>
      <c r="G200" s="48"/>
    </row>
    <row r="201" spans="1:7" x14ac:dyDescent="0.35">
      <c r="A201" s="103" t="s">
        <v>1486</v>
      </c>
      <c r="C201" s="109" t="s">
        <v>4</v>
      </c>
      <c r="F201" s="92"/>
      <c r="G201" s="48"/>
    </row>
    <row r="202" spans="1:7" x14ac:dyDescent="0.35">
      <c r="A202" s="103" t="s">
        <v>522</v>
      </c>
      <c r="B202" s="104" t="s">
        <v>77</v>
      </c>
      <c r="C202" s="109" t="s">
        <v>31</v>
      </c>
      <c r="F202" s="49"/>
      <c r="G202" s="48"/>
    </row>
    <row r="203" spans="1:7" x14ac:dyDescent="0.35">
      <c r="A203" s="103" t="s">
        <v>426</v>
      </c>
      <c r="B203" s="104" t="s">
        <v>77</v>
      </c>
      <c r="C203" s="109" t="s">
        <v>8</v>
      </c>
    </row>
    <row r="204" spans="1:7" x14ac:dyDescent="0.35">
      <c r="A204" s="103" t="s">
        <v>325</v>
      </c>
      <c r="B204" s="104" t="s">
        <v>75</v>
      </c>
      <c r="C204" s="109" t="s">
        <v>10</v>
      </c>
      <c r="F204" s="49"/>
      <c r="G204" s="48"/>
    </row>
    <row r="205" spans="1:7" x14ac:dyDescent="0.35">
      <c r="A205" s="111" t="s">
        <v>734</v>
      </c>
      <c r="B205" s="112" t="s">
        <v>74</v>
      </c>
      <c r="C205" s="109" t="s">
        <v>6</v>
      </c>
      <c r="F205" s="46"/>
      <c r="G205" s="48"/>
    </row>
    <row r="206" spans="1:7" x14ac:dyDescent="0.35">
      <c r="A206" s="107" t="s">
        <v>1303</v>
      </c>
      <c r="B206" s="108" t="s">
        <v>74</v>
      </c>
      <c r="C206" s="109" t="s">
        <v>31</v>
      </c>
      <c r="F206" s="49"/>
      <c r="G206" s="48"/>
    </row>
    <row r="207" spans="1:7" x14ac:dyDescent="0.35">
      <c r="A207" s="103" t="s">
        <v>1480</v>
      </c>
      <c r="B207" s="104" t="s">
        <v>72</v>
      </c>
      <c r="C207" s="109" t="s">
        <v>10</v>
      </c>
      <c r="F207" s="49"/>
      <c r="G207" s="48"/>
    </row>
    <row r="208" spans="1:7" x14ac:dyDescent="0.35">
      <c r="A208" s="111" t="s">
        <v>735</v>
      </c>
      <c r="B208" s="112" t="s">
        <v>75</v>
      </c>
      <c r="C208" s="109" t="s">
        <v>6</v>
      </c>
    </row>
    <row r="209" spans="1:7" x14ac:dyDescent="0.35">
      <c r="A209" s="103" t="s">
        <v>260</v>
      </c>
      <c r="B209" s="104" t="s">
        <v>75</v>
      </c>
      <c r="C209" s="109" t="s">
        <v>4</v>
      </c>
      <c r="F209" s="92"/>
      <c r="G209" s="48"/>
    </row>
    <row r="210" spans="1:7" x14ac:dyDescent="0.35">
      <c r="A210" s="103" t="s">
        <v>1135</v>
      </c>
      <c r="B210" s="104" t="s">
        <v>77</v>
      </c>
      <c r="C210" s="109" t="s">
        <v>56</v>
      </c>
      <c r="F210" s="49"/>
      <c r="G210" s="48"/>
    </row>
    <row r="211" spans="1:7" x14ac:dyDescent="0.35">
      <c r="A211" s="111" t="s">
        <v>180</v>
      </c>
      <c r="B211" s="112" t="s">
        <v>78</v>
      </c>
      <c r="C211" s="109" t="s">
        <v>6</v>
      </c>
    </row>
    <row r="212" spans="1:7" x14ac:dyDescent="0.35">
      <c r="A212" s="107" t="s">
        <v>1304</v>
      </c>
      <c r="B212" s="108" t="s">
        <v>74</v>
      </c>
      <c r="C212" s="109" t="s">
        <v>31</v>
      </c>
      <c r="F212" s="49"/>
      <c r="G212" s="48"/>
    </row>
    <row r="213" spans="1:7" x14ac:dyDescent="0.35">
      <c r="A213" s="103" t="s">
        <v>207</v>
      </c>
      <c r="B213" s="104" t="s">
        <v>76</v>
      </c>
      <c r="C213" s="109" t="s">
        <v>4</v>
      </c>
      <c r="F213" s="92"/>
      <c r="G213" s="48"/>
    </row>
    <row r="214" spans="1:7" x14ac:dyDescent="0.35">
      <c r="A214" s="103" t="s">
        <v>213</v>
      </c>
      <c r="B214" s="104" t="s">
        <v>78</v>
      </c>
      <c r="C214" s="109" t="s">
        <v>4</v>
      </c>
      <c r="F214" s="46"/>
      <c r="G214" s="48"/>
    </row>
    <row r="215" spans="1:7" x14ac:dyDescent="0.35">
      <c r="A215" s="111" t="s">
        <v>736</v>
      </c>
      <c r="B215" s="112" t="s">
        <v>75</v>
      </c>
      <c r="C215" s="109" t="s">
        <v>6</v>
      </c>
    </row>
    <row r="216" spans="1:7" x14ac:dyDescent="0.35">
      <c r="A216" s="103" t="s">
        <v>1136</v>
      </c>
      <c r="B216" s="104" t="s">
        <v>76</v>
      </c>
      <c r="C216" s="109" t="s">
        <v>56</v>
      </c>
      <c r="F216" s="49"/>
      <c r="G216" s="48"/>
    </row>
    <row r="217" spans="1:7" x14ac:dyDescent="0.35">
      <c r="A217" s="103" t="s">
        <v>1137</v>
      </c>
      <c r="B217" s="104" t="s">
        <v>75</v>
      </c>
      <c r="C217" s="109" t="s">
        <v>56</v>
      </c>
      <c r="F217" s="46"/>
      <c r="G217" s="48"/>
    </row>
    <row r="218" spans="1:7" x14ac:dyDescent="0.35">
      <c r="A218" s="103" t="s">
        <v>128</v>
      </c>
      <c r="B218" s="104" t="s">
        <v>78</v>
      </c>
      <c r="C218" s="109" t="s">
        <v>3</v>
      </c>
      <c r="F218" s="49"/>
      <c r="G218" s="48"/>
    </row>
    <row r="219" spans="1:7" x14ac:dyDescent="0.35">
      <c r="A219" s="103" t="s">
        <v>688</v>
      </c>
      <c r="B219" s="104" t="s">
        <v>75</v>
      </c>
      <c r="C219" s="109" t="s">
        <v>11</v>
      </c>
      <c r="F219" s="46"/>
      <c r="G219" s="48"/>
    </row>
    <row r="220" spans="1:7" x14ac:dyDescent="0.35">
      <c r="A220" s="103" t="s">
        <v>1364</v>
      </c>
      <c r="B220" s="104" t="s">
        <v>79</v>
      </c>
      <c r="C220" s="109" t="s">
        <v>11</v>
      </c>
      <c r="F220" s="46"/>
      <c r="G220" s="48"/>
    </row>
    <row r="221" spans="1:7" x14ac:dyDescent="0.35">
      <c r="A221" s="103" t="s">
        <v>1365</v>
      </c>
      <c r="B221" s="104" t="s">
        <v>77</v>
      </c>
      <c r="C221" s="109" t="s">
        <v>11</v>
      </c>
      <c r="F221" s="46"/>
      <c r="G221" s="48"/>
    </row>
    <row r="222" spans="1:7" x14ac:dyDescent="0.35">
      <c r="A222" s="107" t="s">
        <v>873</v>
      </c>
      <c r="B222" s="108" t="s">
        <v>72</v>
      </c>
      <c r="C222" s="109" t="s">
        <v>31</v>
      </c>
      <c r="F222" s="49"/>
      <c r="G222" s="48"/>
    </row>
    <row r="223" spans="1:7" x14ac:dyDescent="0.35">
      <c r="A223" s="103" t="s">
        <v>610</v>
      </c>
      <c r="B223" s="104" t="s">
        <v>72</v>
      </c>
      <c r="C223" s="109" t="s">
        <v>3</v>
      </c>
      <c r="F223" s="49"/>
      <c r="G223" s="48"/>
    </row>
    <row r="224" spans="1:7" x14ac:dyDescent="0.35">
      <c r="A224" s="103" t="s">
        <v>1385</v>
      </c>
      <c r="B224" s="104" t="s">
        <v>77</v>
      </c>
      <c r="C224" s="109" t="s">
        <v>8</v>
      </c>
    </row>
    <row r="225" spans="1:7" x14ac:dyDescent="0.35">
      <c r="A225" s="103" t="s">
        <v>710</v>
      </c>
      <c r="B225" s="104" t="s">
        <v>74</v>
      </c>
      <c r="C225" s="109" t="s">
        <v>5</v>
      </c>
    </row>
    <row r="226" spans="1:7" x14ac:dyDescent="0.35">
      <c r="A226" s="111" t="s">
        <v>179</v>
      </c>
      <c r="B226" s="112" t="s">
        <v>78</v>
      </c>
      <c r="C226" s="109" t="s">
        <v>6</v>
      </c>
      <c r="F226" s="46"/>
      <c r="G226" s="48"/>
    </row>
    <row r="227" spans="1:7" x14ac:dyDescent="0.35">
      <c r="A227" s="103" t="s">
        <v>335</v>
      </c>
      <c r="B227" s="104" t="s">
        <v>72</v>
      </c>
      <c r="C227" s="109" t="s">
        <v>5</v>
      </c>
      <c r="F227" s="49"/>
      <c r="G227" s="48"/>
    </row>
    <row r="228" spans="1:7" x14ac:dyDescent="0.35">
      <c r="A228" s="107" t="s">
        <v>1305</v>
      </c>
      <c r="B228" s="108" t="s">
        <v>76</v>
      </c>
      <c r="C228" s="109" t="s">
        <v>31</v>
      </c>
      <c r="F228" s="49"/>
      <c r="G228" s="48"/>
    </row>
    <row r="229" spans="1:7" x14ac:dyDescent="0.35">
      <c r="A229" s="111" t="s">
        <v>118</v>
      </c>
      <c r="B229" s="112" t="s">
        <v>72</v>
      </c>
      <c r="C229" s="109" t="s">
        <v>6</v>
      </c>
    </row>
    <row r="230" spans="1:7" x14ac:dyDescent="0.35">
      <c r="A230" s="103" t="s">
        <v>1441</v>
      </c>
      <c r="B230" s="104" t="s">
        <v>78</v>
      </c>
      <c r="C230" s="109" t="s">
        <v>57</v>
      </c>
      <c r="F230" s="49"/>
      <c r="G230" s="48"/>
    </row>
    <row r="231" spans="1:7" x14ac:dyDescent="0.35">
      <c r="A231" s="103" t="s">
        <v>601</v>
      </c>
      <c r="B231" s="104" t="s">
        <v>72</v>
      </c>
      <c r="C231" s="109" t="s">
        <v>10</v>
      </c>
      <c r="F231" s="49"/>
      <c r="G231" s="48"/>
    </row>
    <row r="232" spans="1:7" x14ac:dyDescent="0.35">
      <c r="A232" s="107" t="s">
        <v>441</v>
      </c>
      <c r="B232" s="108" t="s">
        <v>76</v>
      </c>
      <c r="C232" s="109" t="s">
        <v>31</v>
      </c>
      <c r="F232" s="49"/>
      <c r="G232" s="48"/>
    </row>
    <row r="233" spans="1:7" x14ac:dyDescent="0.35">
      <c r="A233" s="103" t="s">
        <v>409</v>
      </c>
      <c r="B233" s="104" t="s">
        <v>74</v>
      </c>
      <c r="C233" s="109" t="s">
        <v>8</v>
      </c>
    </row>
    <row r="234" spans="1:7" x14ac:dyDescent="0.35">
      <c r="A234" s="111" t="s">
        <v>737</v>
      </c>
      <c r="B234" s="112" t="s">
        <v>78</v>
      </c>
      <c r="C234" s="109" t="s">
        <v>6</v>
      </c>
    </row>
    <row r="235" spans="1:7" x14ac:dyDescent="0.35">
      <c r="A235" s="107" t="s">
        <v>442</v>
      </c>
      <c r="B235" s="108" t="s">
        <v>76</v>
      </c>
      <c r="C235" s="109" t="s">
        <v>31</v>
      </c>
    </row>
    <row r="236" spans="1:7" x14ac:dyDescent="0.35">
      <c r="A236" s="111" t="s">
        <v>1046</v>
      </c>
      <c r="B236" s="112" t="s">
        <v>72</v>
      </c>
      <c r="C236" s="109" t="s">
        <v>6</v>
      </c>
    </row>
    <row r="237" spans="1:7" x14ac:dyDescent="0.35">
      <c r="A237" s="107" t="s">
        <v>894</v>
      </c>
      <c r="B237" s="108" t="s">
        <v>72</v>
      </c>
      <c r="C237" s="109" t="s">
        <v>31</v>
      </c>
      <c r="F237" s="49"/>
      <c r="G237" s="48"/>
    </row>
    <row r="238" spans="1:7" x14ac:dyDescent="0.35">
      <c r="A238" s="103" t="s">
        <v>894</v>
      </c>
      <c r="B238" s="104" t="s">
        <v>72</v>
      </c>
      <c r="C238" s="109" t="s">
        <v>8</v>
      </c>
    </row>
    <row r="239" spans="1:7" x14ac:dyDescent="0.35">
      <c r="A239" s="107" t="s">
        <v>895</v>
      </c>
      <c r="B239" s="108" t="s">
        <v>72</v>
      </c>
      <c r="C239" s="109" t="s">
        <v>31</v>
      </c>
      <c r="F239" s="49"/>
      <c r="G239" s="48"/>
    </row>
    <row r="240" spans="1:7" x14ac:dyDescent="0.35">
      <c r="A240" s="107" t="s">
        <v>523</v>
      </c>
      <c r="B240" s="108" t="s">
        <v>77</v>
      </c>
      <c r="C240" s="109" t="s">
        <v>31</v>
      </c>
      <c r="F240" s="49"/>
      <c r="G240" s="48"/>
    </row>
    <row r="241" spans="1:7" x14ac:dyDescent="0.35">
      <c r="A241" s="107" t="s">
        <v>443</v>
      </c>
      <c r="B241" s="108" t="s">
        <v>74</v>
      </c>
      <c r="C241" s="109" t="s">
        <v>31</v>
      </c>
      <c r="F241" s="49"/>
      <c r="G241" s="48"/>
    </row>
    <row r="242" spans="1:7" x14ac:dyDescent="0.35">
      <c r="A242" s="103" t="s">
        <v>264</v>
      </c>
      <c r="B242" s="104" t="s">
        <v>77</v>
      </c>
      <c r="C242" s="109" t="s">
        <v>4</v>
      </c>
      <c r="F242" s="46"/>
      <c r="G242" s="48"/>
    </row>
    <row r="243" spans="1:7" x14ac:dyDescent="0.35">
      <c r="A243" s="103" t="s">
        <v>906</v>
      </c>
      <c r="B243" s="104" t="s">
        <v>74</v>
      </c>
      <c r="C243" s="109" t="s">
        <v>56</v>
      </c>
      <c r="F243" s="49"/>
      <c r="G243" s="48"/>
    </row>
    <row r="244" spans="1:7" x14ac:dyDescent="0.35">
      <c r="A244" s="107" t="s">
        <v>444</v>
      </c>
      <c r="B244" s="108" t="s">
        <v>75</v>
      </c>
      <c r="C244" s="109" t="s">
        <v>31</v>
      </c>
      <c r="F244" s="49"/>
      <c r="G244" s="48"/>
    </row>
    <row r="245" spans="1:7" x14ac:dyDescent="0.35">
      <c r="A245" s="107" t="s">
        <v>881</v>
      </c>
      <c r="B245" s="108" t="s">
        <v>72</v>
      </c>
      <c r="C245" s="109" t="s">
        <v>31</v>
      </c>
    </row>
    <row r="246" spans="1:7" x14ac:dyDescent="0.35">
      <c r="A246" s="103" t="s">
        <v>215</v>
      </c>
      <c r="B246" s="104" t="s">
        <v>74</v>
      </c>
      <c r="C246" s="109" t="s">
        <v>4</v>
      </c>
      <c r="F246" s="49"/>
      <c r="G246" s="48"/>
    </row>
    <row r="247" spans="1:7" x14ac:dyDescent="0.35">
      <c r="A247" s="103" t="s">
        <v>129</v>
      </c>
      <c r="B247" s="104" t="s">
        <v>74</v>
      </c>
      <c r="C247" s="109" t="s">
        <v>3</v>
      </c>
      <c r="F247" s="49"/>
      <c r="G247" s="48"/>
    </row>
    <row r="248" spans="1:7" x14ac:dyDescent="0.35">
      <c r="A248" s="103" t="s">
        <v>783</v>
      </c>
      <c r="B248" s="104" t="s">
        <v>74</v>
      </c>
      <c r="C248" s="109" t="s">
        <v>8</v>
      </c>
    </row>
    <row r="249" spans="1:7" x14ac:dyDescent="0.35">
      <c r="A249" s="103" t="s">
        <v>845</v>
      </c>
      <c r="B249" s="104" t="s">
        <v>75</v>
      </c>
      <c r="C249" s="109" t="s">
        <v>5</v>
      </c>
      <c r="F249" s="49"/>
      <c r="G249" s="48"/>
    </row>
    <row r="250" spans="1:7" x14ac:dyDescent="0.35">
      <c r="A250" s="103" t="s">
        <v>849</v>
      </c>
      <c r="B250" s="104" t="s">
        <v>76</v>
      </c>
      <c r="C250" s="109" t="s">
        <v>5</v>
      </c>
      <c r="F250" s="49"/>
      <c r="G250" s="48"/>
    </row>
    <row r="251" spans="1:7" x14ac:dyDescent="0.35">
      <c r="A251" s="103" t="s">
        <v>1138</v>
      </c>
      <c r="B251" s="104" t="s">
        <v>78</v>
      </c>
      <c r="C251" s="109" t="s">
        <v>56</v>
      </c>
      <c r="F251" s="46"/>
      <c r="G251" s="48"/>
    </row>
    <row r="252" spans="1:7" x14ac:dyDescent="0.35">
      <c r="A252" s="103" t="s">
        <v>1366</v>
      </c>
      <c r="B252" s="104" t="s">
        <v>75</v>
      </c>
      <c r="C252" s="109" t="s">
        <v>11</v>
      </c>
      <c r="F252" s="46"/>
      <c r="G252" s="48"/>
    </row>
    <row r="253" spans="1:7" x14ac:dyDescent="0.35">
      <c r="A253" s="103" t="s">
        <v>234</v>
      </c>
      <c r="B253" s="104" t="s">
        <v>75</v>
      </c>
      <c r="C253" s="109" t="s">
        <v>4</v>
      </c>
      <c r="F253" s="92"/>
      <c r="G253" s="48"/>
    </row>
    <row r="254" spans="1:7" x14ac:dyDescent="0.35">
      <c r="A254" s="103" t="s">
        <v>425</v>
      </c>
      <c r="B254" s="104" t="s">
        <v>72</v>
      </c>
      <c r="C254" s="109" t="s">
        <v>8</v>
      </c>
    </row>
    <row r="255" spans="1:7" x14ac:dyDescent="0.35">
      <c r="A255" s="103" t="s">
        <v>214</v>
      </c>
      <c r="B255" s="104" t="s">
        <v>72</v>
      </c>
      <c r="C255" s="109" t="s">
        <v>4</v>
      </c>
      <c r="F255" s="46"/>
      <c r="G255" s="48"/>
    </row>
    <row r="256" spans="1:7" x14ac:dyDescent="0.35">
      <c r="A256" s="103" t="s">
        <v>1346</v>
      </c>
      <c r="B256" s="104" t="s">
        <v>72</v>
      </c>
      <c r="C256" s="109" t="s">
        <v>4</v>
      </c>
      <c r="F256" s="46"/>
      <c r="G256" s="48"/>
    </row>
    <row r="257" spans="1:7" x14ac:dyDescent="0.35">
      <c r="A257" s="103" t="s">
        <v>1260</v>
      </c>
      <c r="B257" s="104" t="s">
        <v>72</v>
      </c>
      <c r="C257" s="109" t="s">
        <v>1278</v>
      </c>
      <c r="F257" s="49"/>
      <c r="G257" s="48"/>
    </row>
    <row r="258" spans="1:7" x14ac:dyDescent="0.35">
      <c r="A258" s="103" t="s">
        <v>1386</v>
      </c>
      <c r="B258" s="104" t="s">
        <v>79</v>
      </c>
      <c r="C258" s="109" t="s">
        <v>8</v>
      </c>
      <c r="F258" s="49"/>
      <c r="G258" s="48"/>
    </row>
    <row r="259" spans="1:7" x14ac:dyDescent="0.35">
      <c r="A259" s="103" t="s">
        <v>998</v>
      </c>
      <c r="B259" s="104" t="s">
        <v>78</v>
      </c>
      <c r="C259" s="109" t="s">
        <v>11</v>
      </c>
      <c r="F259" s="46"/>
      <c r="G259" s="48"/>
    </row>
    <row r="260" spans="1:7" x14ac:dyDescent="0.35">
      <c r="A260" s="103" t="s">
        <v>642</v>
      </c>
      <c r="B260" s="104" t="s">
        <v>74</v>
      </c>
      <c r="C260" s="109" t="s">
        <v>4</v>
      </c>
      <c r="F260" s="92"/>
      <c r="G260" s="48"/>
    </row>
    <row r="261" spans="1:7" x14ac:dyDescent="0.35">
      <c r="A261" s="103" t="s">
        <v>1455</v>
      </c>
      <c r="B261" s="104" t="s">
        <v>74</v>
      </c>
      <c r="C261" s="109" t="s">
        <v>3</v>
      </c>
      <c r="F261" s="49"/>
      <c r="G261" s="48"/>
    </row>
    <row r="262" spans="1:7" x14ac:dyDescent="0.35">
      <c r="A262" s="103" t="s">
        <v>1139</v>
      </c>
      <c r="B262" s="104" t="s">
        <v>72</v>
      </c>
      <c r="C262" s="109" t="s">
        <v>56</v>
      </c>
      <c r="F262" s="46"/>
      <c r="G262" s="48"/>
    </row>
    <row r="263" spans="1:7" x14ac:dyDescent="0.35">
      <c r="A263" s="111" t="s">
        <v>197</v>
      </c>
      <c r="B263" s="112" t="s">
        <v>77</v>
      </c>
      <c r="C263" s="109" t="s">
        <v>6</v>
      </c>
    </row>
    <row r="264" spans="1:7" x14ac:dyDescent="0.35">
      <c r="A264" s="103" t="s">
        <v>975</v>
      </c>
      <c r="B264" s="104" t="s">
        <v>74</v>
      </c>
      <c r="C264" s="109" t="s">
        <v>4</v>
      </c>
      <c r="F264" s="46"/>
      <c r="G264" s="48"/>
    </row>
    <row r="265" spans="1:7" x14ac:dyDescent="0.35">
      <c r="A265" s="103" t="s">
        <v>1506</v>
      </c>
      <c r="B265" s="104" t="s">
        <v>74</v>
      </c>
      <c r="C265" s="109" t="s">
        <v>31</v>
      </c>
      <c r="F265" s="49"/>
      <c r="G265" s="48"/>
    </row>
    <row r="266" spans="1:7" x14ac:dyDescent="0.35">
      <c r="A266" s="107" t="s">
        <v>524</v>
      </c>
      <c r="B266" s="108" t="s">
        <v>78</v>
      </c>
      <c r="C266" s="109" t="s">
        <v>31</v>
      </c>
      <c r="F266" s="49"/>
      <c r="G266" s="48"/>
    </row>
    <row r="267" spans="1:7" x14ac:dyDescent="0.35">
      <c r="A267" s="107" t="s">
        <v>1307</v>
      </c>
      <c r="B267" s="108" t="s">
        <v>72</v>
      </c>
      <c r="C267" s="109" t="s">
        <v>31</v>
      </c>
      <c r="F267" s="49"/>
      <c r="G267" s="48"/>
    </row>
    <row r="268" spans="1:7" x14ac:dyDescent="0.35">
      <c r="A268" s="103" t="s">
        <v>913</v>
      </c>
      <c r="B268" s="104" t="s">
        <v>74</v>
      </c>
      <c r="C268" s="109" t="s">
        <v>10</v>
      </c>
      <c r="F268" s="49"/>
      <c r="G268" s="48"/>
    </row>
    <row r="269" spans="1:7" x14ac:dyDescent="0.35">
      <c r="A269" s="107" t="s">
        <v>447</v>
      </c>
      <c r="B269" s="108" t="s">
        <v>74</v>
      </c>
      <c r="C269" s="109" t="s">
        <v>31</v>
      </c>
      <c r="F269" s="49"/>
      <c r="G269" s="48"/>
    </row>
    <row r="270" spans="1:7" x14ac:dyDescent="0.35">
      <c r="A270" s="107" t="s">
        <v>1308</v>
      </c>
      <c r="B270" s="108" t="s">
        <v>76</v>
      </c>
      <c r="C270" s="109" t="s">
        <v>31</v>
      </c>
      <c r="F270" s="49"/>
      <c r="G270" s="48"/>
    </row>
    <row r="271" spans="1:7" x14ac:dyDescent="0.35">
      <c r="A271" s="103" t="s">
        <v>643</v>
      </c>
      <c r="B271" s="104" t="s">
        <v>72</v>
      </c>
      <c r="C271" s="109" t="s">
        <v>4</v>
      </c>
      <c r="F271" s="46"/>
      <c r="G271" s="48"/>
    </row>
    <row r="272" spans="1:7" x14ac:dyDescent="0.35">
      <c r="A272" s="103" t="s">
        <v>397</v>
      </c>
      <c r="B272" s="104" t="s">
        <v>72</v>
      </c>
      <c r="C272" s="109" t="s">
        <v>8</v>
      </c>
    </row>
    <row r="273" spans="1:7" x14ac:dyDescent="0.35">
      <c r="A273" s="109" t="s">
        <v>1491</v>
      </c>
      <c r="B273" s="110"/>
      <c r="C273" s="109" t="s">
        <v>4</v>
      </c>
      <c r="F273" s="92"/>
      <c r="G273" s="48"/>
    </row>
    <row r="274" spans="1:7" x14ac:dyDescent="0.35">
      <c r="A274" s="103" t="s">
        <v>525</v>
      </c>
      <c r="B274" s="104" t="s">
        <v>74</v>
      </c>
      <c r="C274" s="109" t="s">
        <v>31</v>
      </c>
      <c r="F274" s="49"/>
      <c r="G274" s="48"/>
    </row>
    <row r="275" spans="1:7" x14ac:dyDescent="0.35">
      <c r="A275" s="103" t="s">
        <v>1140</v>
      </c>
      <c r="B275" s="104" t="s">
        <v>72</v>
      </c>
      <c r="C275" s="109" t="s">
        <v>56</v>
      </c>
      <c r="F275" s="49"/>
      <c r="G275" s="48"/>
    </row>
    <row r="276" spans="1:7" x14ac:dyDescent="0.35">
      <c r="A276" s="107" t="s">
        <v>526</v>
      </c>
      <c r="B276" s="108" t="s">
        <v>74</v>
      </c>
      <c r="C276" s="109" t="s">
        <v>31</v>
      </c>
      <c r="F276" s="49"/>
      <c r="G276" s="48"/>
    </row>
    <row r="277" spans="1:7" x14ac:dyDescent="0.35">
      <c r="A277" s="103" t="s">
        <v>1488</v>
      </c>
      <c r="C277" s="109" t="s">
        <v>4</v>
      </c>
      <c r="F277" s="92"/>
      <c r="G277" s="48"/>
    </row>
    <row r="278" spans="1:7" x14ac:dyDescent="0.35">
      <c r="A278" s="103" t="s">
        <v>999</v>
      </c>
      <c r="B278" s="104" t="s">
        <v>77</v>
      </c>
      <c r="C278" s="109" t="s">
        <v>11</v>
      </c>
      <c r="F278" s="46"/>
      <c r="G278" s="48"/>
    </row>
    <row r="279" spans="1:7" x14ac:dyDescent="0.35">
      <c r="A279" s="103" t="s">
        <v>1141</v>
      </c>
      <c r="B279" s="104" t="s">
        <v>74</v>
      </c>
      <c r="C279" s="109" t="s">
        <v>56</v>
      </c>
      <c r="F279" s="49"/>
      <c r="G279" s="48"/>
    </row>
    <row r="280" spans="1:7" x14ac:dyDescent="0.35">
      <c r="A280" s="111" t="s">
        <v>448</v>
      </c>
      <c r="B280" s="112" t="s">
        <v>76</v>
      </c>
      <c r="C280" s="109" t="s">
        <v>6</v>
      </c>
      <c r="F280" s="49"/>
      <c r="G280" s="48"/>
    </row>
    <row r="281" spans="1:7" x14ac:dyDescent="0.35">
      <c r="A281" s="103" t="s">
        <v>1255</v>
      </c>
      <c r="B281" s="104" t="s">
        <v>72</v>
      </c>
      <c r="C281" s="109" t="s">
        <v>5</v>
      </c>
    </row>
    <row r="282" spans="1:7" x14ac:dyDescent="0.35">
      <c r="A282" s="103" t="s">
        <v>387</v>
      </c>
      <c r="B282" s="104" t="s">
        <v>74</v>
      </c>
      <c r="C282" s="109" t="s">
        <v>8</v>
      </c>
    </row>
    <row r="283" spans="1:7" x14ac:dyDescent="0.35">
      <c r="A283" s="103" t="s">
        <v>513</v>
      </c>
      <c r="B283" s="104" t="s">
        <v>78</v>
      </c>
      <c r="C283" s="109" t="s">
        <v>8</v>
      </c>
    </row>
    <row r="284" spans="1:7" x14ac:dyDescent="0.35">
      <c r="A284" s="103" t="s">
        <v>566</v>
      </c>
      <c r="B284" s="104" t="s">
        <v>72</v>
      </c>
      <c r="C284" s="109" t="s">
        <v>56</v>
      </c>
      <c r="F284" s="49"/>
      <c r="G284" s="48"/>
    </row>
    <row r="285" spans="1:7" x14ac:dyDescent="0.35">
      <c r="A285" s="103" t="s">
        <v>1514</v>
      </c>
      <c r="B285" s="104" t="s">
        <v>74</v>
      </c>
      <c r="C285" s="109" t="s">
        <v>5</v>
      </c>
      <c r="F285" s="46"/>
      <c r="G285" s="48"/>
    </row>
    <row r="286" spans="1:7" x14ac:dyDescent="0.35">
      <c r="A286" s="103" t="s">
        <v>1496</v>
      </c>
      <c r="B286" s="104" t="s">
        <v>78</v>
      </c>
      <c r="C286" s="109" t="s">
        <v>5</v>
      </c>
      <c r="F286" s="46"/>
      <c r="G286" s="48"/>
    </row>
    <row r="287" spans="1:7" x14ac:dyDescent="0.35">
      <c r="A287" s="107" t="s">
        <v>527</v>
      </c>
      <c r="B287" s="108" t="s">
        <v>74</v>
      </c>
      <c r="C287" s="109" t="s">
        <v>31</v>
      </c>
    </row>
    <row r="288" spans="1:7" x14ac:dyDescent="0.35">
      <c r="A288" s="103" t="s">
        <v>1000</v>
      </c>
      <c r="B288" s="104" t="s">
        <v>77</v>
      </c>
      <c r="C288" s="109" t="s">
        <v>11</v>
      </c>
      <c r="F288" s="46"/>
      <c r="G288" s="48"/>
    </row>
    <row r="289" spans="1:7" x14ac:dyDescent="0.35">
      <c r="A289" s="103" t="s">
        <v>1142</v>
      </c>
      <c r="B289" s="104" t="s">
        <v>78</v>
      </c>
      <c r="C289" s="109" t="s">
        <v>56</v>
      </c>
      <c r="F289" s="49"/>
      <c r="G289" s="48"/>
    </row>
    <row r="290" spans="1:7" x14ac:dyDescent="0.35">
      <c r="A290" s="103" t="s">
        <v>326</v>
      </c>
      <c r="B290" s="104" t="s">
        <v>78</v>
      </c>
      <c r="C290" s="109" t="s">
        <v>10</v>
      </c>
      <c r="F290" s="49"/>
      <c r="G290" s="48"/>
    </row>
    <row r="291" spans="1:7" x14ac:dyDescent="0.35">
      <c r="A291" s="103" t="s">
        <v>1061</v>
      </c>
      <c r="B291" s="104" t="s">
        <v>77</v>
      </c>
      <c r="C291" s="109" t="s">
        <v>8</v>
      </c>
    </row>
    <row r="292" spans="1:7" x14ac:dyDescent="0.35">
      <c r="A292" s="103" t="s">
        <v>689</v>
      </c>
      <c r="B292" s="104" t="s">
        <v>79</v>
      </c>
      <c r="C292" s="109" t="s">
        <v>11</v>
      </c>
      <c r="F292" s="46"/>
      <c r="G292" s="48"/>
    </row>
    <row r="293" spans="1:7" x14ac:dyDescent="0.35">
      <c r="A293" s="103" t="s">
        <v>1143</v>
      </c>
      <c r="B293" s="104" t="s">
        <v>77</v>
      </c>
      <c r="C293" s="109" t="s">
        <v>56</v>
      </c>
      <c r="F293" s="49"/>
      <c r="G293" s="48"/>
    </row>
    <row r="294" spans="1:7" x14ac:dyDescent="0.35">
      <c r="A294" s="103" t="s">
        <v>784</v>
      </c>
      <c r="B294" s="104" t="s">
        <v>74</v>
      </c>
      <c r="C294" s="109" t="s">
        <v>8</v>
      </c>
      <c r="F294" s="49"/>
      <c r="G294" s="48"/>
    </row>
    <row r="295" spans="1:7" x14ac:dyDescent="0.35">
      <c r="A295" s="103" t="s">
        <v>265</v>
      </c>
      <c r="B295" s="104" t="s">
        <v>78</v>
      </c>
      <c r="C295" s="109" t="s">
        <v>4</v>
      </c>
      <c r="F295" s="46"/>
      <c r="G295" s="48"/>
    </row>
    <row r="296" spans="1:7" x14ac:dyDescent="0.35">
      <c r="A296" s="103" t="s">
        <v>785</v>
      </c>
      <c r="B296" s="104" t="s">
        <v>79</v>
      </c>
      <c r="C296" s="109" t="s">
        <v>8</v>
      </c>
    </row>
    <row r="297" spans="1:7" x14ac:dyDescent="0.35">
      <c r="A297" s="111" t="s">
        <v>738</v>
      </c>
      <c r="B297" s="112" t="s">
        <v>78</v>
      </c>
      <c r="C297" s="109" t="s">
        <v>6</v>
      </c>
      <c r="F297" s="46"/>
      <c r="G297" s="48"/>
    </row>
    <row r="298" spans="1:7" x14ac:dyDescent="0.35">
      <c r="A298" s="103" t="s">
        <v>1218</v>
      </c>
      <c r="B298" s="104" t="s">
        <v>75</v>
      </c>
      <c r="C298" s="109" t="s">
        <v>3</v>
      </c>
      <c r="F298" s="49"/>
      <c r="G298" s="48"/>
    </row>
    <row r="299" spans="1:7" x14ac:dyDescent="0.35">
      <c r="A299" s="103" t="s">
        <v>249</v>
      </c>
      <c r="B299" s="104" t="s">
        <v>79</v>
      </c>
      <c r="C299" s="109" t="s">
        <v>4</v>
      </c>
      <c r="F299" s="46"/>
      <c r="G299" s="48"/>
    </row>
    <row r="300" spans="1:7" x14ac:dyDescent="0.35">
      <c r="A300" s="103" t="s">
        <v>193</v>
      </c>
      <c r="B300" s="104" t="s">
        <v>79</v>
      </c>
      <c r="C300" s="109" t="s">
        <v>11</v>
      </c>
      <c r="F300" s="46"/>
      <c r="G300" s="48"/>
    </row>
    <row r="301" spans="1:7" x14ac:dyDescent="0.35">
      <c r="A301" s="103" t="s">
        <v>711</v>
      </c>
      <c r="B301" s="104" t="s">
        <v>78</v>
      </c>
      <c r="C301" s="109" t="s">
        <v>5</v>
      </c>
    </row>
    <row r="302" spans="1:7" x14ac:dyDescent="0.35">
      <c r="A302" s="111" t="s">
        <v>739</v>
      </c>
      <c r="B302" s="112" t="s">
        <v>79</v>
      </c>
      <c r="C302" s="109" t="s">
        <v>6</v>
      </c>
    </row>
    <row r="303" spans="1:7" x14ac:dyDescent="0.35">
      <c r="A303" s="103" t="s">
        <v>1146</v>
      </c>
      <c r="B303" s="104" t="s">
        <v>79</v>
      </c>
      <c r="C303" s="109" t="s">
        <v>56</v>
      </c>
      <c r="F303" s="49"/>
      <c r="G303" s="48"/>
    </row>
    <row r="304" spans="1:7" x14ac:dyDescent="0.35">
      <c r="A304" s="111" t="s">
        <v>177</v>
      </c>
      <c r="B304" s="112" t="s">
        <v>77</v>
      </c>
      <c r="C304" s="109" t="s">
        <v>6</v>
      </c>
      <c r="F304" s="46"/>
      <c r="G304" s="48"/>
    </row>
    <row r="305" spans="1:7" x14ac:dyDescent="0.35">
      <c r="A305" s="103" t="s">
        <v>514</v>
      </c>
      <c r="B305" s="104" t="s">
        <v>79</v>
      </c>
      <c r="C305" s="109" t="s">
        <v>57</v>
      </c>
      <c r="F305" s="46"/>
      <c r="G305" s="48"/>
    </row>
    <row r="306" spans="1:7" x14ac:dyDescent="0.35">
      <c r="A306" s="103" t="s">
        <v>786</v>
      </c>
      <c r="B306" s="104" t="s">
        <v>78</v>
      </c>
      <c r="C306" s="109" t="s">
        <v>8</v>
      </c>
    </row>
    <row r="307" spans="1:7" x14ac:dyDescent="0.35">
      <c r="A307" s="103" t="s">
        <v>227</v>
      </c>
      <c r="B307" s="104" t="s">
        <v>121</v>
      </c>
      <c r="C307" s="109" t="s">
        <v>4</v>
      </c>
      <c r="F307" s="46"/>
      <c r="G307" s="48"/>
    </row>
    <row r="308" spans="1:7" x14ac:dyDescent="0.35">
      <c r="A308" s="103" t="s">
        <v>235</v>
      </c>
      <c r="B308" s="104" t="s">
        <v>77</v>
      </c>
      <c r="C308" s="109" t="s">
        <v>4</v>
      </c>
      <c r="F308" s="46"/>
      <c r="G308" s="48"/>
    </row>
    <row r="309" spans="1:7" x14ac:dyDescent="0.35">
      <c r="A309" s="103" t="s">
        <v>394</v>
      </c>
      <c r="B309" s="104" t="s">
        <v>77</v>
      </c>
      <c r="C309" s="109" t="s">
        <v>8</v>
      </c>
    </row>
    <row r="310" spans="1:7" x14ac:dyDescent="0.35">
      <c r="A310" s="107" t="s">
        <v>449</v>
      </c>
      <c r="B310" s="108" t="s">
        <v>79</v>
      </c>
      <c r="C310" s="109" t="s">
        <v>31</v>
      </c>
    </row>
    <row r="311" spans="1:7" x14ac:dyDescent="0.35">
      <c r="A311" s="103" t="s">
        <v>1147</v>
      </c>
      <c r="B311" s="104" t="s">
        <v>77</v>
      </c>
      <c r="C311" s="109" t="s">
        <v>56</v>
      </c>
      <c r="F311" s="49"/>
      <c r="G311" s="48"/>
    </row>
    <row r="312" spans="1:7" x14ac:dyDescent="0.35">
      <c r="A312" s="103" t="s">
        <v>400</v>
      </c>
      <c r="B312" s="104" t="s">
        <v>76</v>
      </c>
      <c r="C312" s="109" t="s">
        <v>8</v>
      </c>
      <c r="G312" s="48"/>
    </row>
    <row r="313" spans="1:7" x14ac:dyDescent="0.35">
      <c r="A313" s="103" t="s">
        <v>194</v>
      </c>
      <c r="B313" s="104" t="s">
        <v>79</v>
      </c>
      <c r="C313" s="109" t="s">
        <v>11</v>
      </c>
      <c r="F313" s="46"/>
      <c r="G313" s="48"/>
    </row>
    <row r="314" spans="1:7" x14ac:dyDescent="0.35">
      <c r="A314" s="103" t="s">
        <v>978</v>
      </c>
      <c r="B314" s="104" t="s">
        <v>77</v>
      </c>
      <c r="C314" s="109" t="s">
        <v>4</v>
      </c>
      <c r="F314" s="46"/>
      <c r="G314" s="48"/>
    </row>
    <row r="315" spans="1:7" x14ac:dyDescent="0.35">
      <c r="A315" s="103" t="s">
        <v>690</v>
      </c>
      <c r="B315" s="104" t="s">
        <v>72</v>
      </c>
      <c r="C315" s="109" t="s">
        <v>11</v>
      </c>
      <c r="F315" s="46"/>
      <c r="G315" s="48"/>
    </row>
    <row r="316" spans="1:7" x14ac:dyDescent="0.35">
      <c r="A316" s="103" t="s">
        <v>336</v>
      </c>
      <c r="B316" s="104" t="s">
        <v>76</v>
      </c>
      <c r="C316" s="109" t="s">
        <v>5</v>
      </c>
      <c r="F316" s="49"/>
      <c r="G316" s="48"/>
    </row>
    <row r="317" spans="1:7" x14ac:dyDescent="0.35">
      <c r="A317" s="103" t="s">
        <v>1001</v>
      </c>
      <c r="B317" s="104" t="s">
        <v>79</v>
      </c>
      <c r="C317" s="109" t="s">
        <v>11</v>
      </c>
      <c r="F317" s="46"/>
      <c r="G317" s="48"/>
    </row>
    <row r="318" spans="1:7" x14ac:dyDescent="0.35">
      <c r="A318" s="103" t="s">
        <v>1148</v>
      </c>
      <c r="B318" s="104" t="s">
        <v>121</v>
      </c>
      <c r="C318" s="109" t="s">
        <v>56</v>
      </c>
      <c r="F318" s="92"/>
      <c r="G318" s="48"/>
    </row>
    <row r="319" spans="1:7" x14ac:dyDescent="0.35">
      <c r="A319" s="103" t="s">
        <v>1387</v>
      </c>
      <c r="B319" s="104" t="s">
        <v>79</v>
      </c>
      <c r="C319" s="109" t="s">
        <v>8</v>
      </c>
    </row>
    <row r="320" spans="1:7" x14ac:dyDescent="0.35">
      <c r="A320" s="103" t="s">
        <v>712</v>
      </c>
      <c r="B320" s="104" t="s">
        <v>78</v>
      </c>
      <c r="C320" s="109" t="s">
        <v>5</v>
      </c>
      <c r="F320" s="46"/>
      <c r="G320" s="48"/>
    </row>
    <row r="321" spans="1:7" x14ac:dyDescent="0.35">
      <c r="A321" s="103" t="s">
        <v>713</v>
      </c>
      <c r="B321" s="104" t="s">
        <v>76</v>
      </c>
      <c r="C321" s="109" t="s">
        <v>5</v>
      </c>
      <c r="F321" s="46"/>
      <c r="G321" s="48"/>
    </row>
    <row r="322" spans="1:7" x14ac:dyDescent="0.35">
      <c r="A322" s="103" t="s">
        <v>1388</v>
      </c>
      <c r="B322" s="104" t="s">
        <v>75</v>
      </c>
      <c r="C322" s="109" t="s">
        <v>8</v>
      </c>
    </row>
    <row r="323" spans="1:7" x14ac:dyDescent="0.35">
      <c r="A323" s="107" t="s">
        <v>1309</v>
      </c>
      <c r="B323" s="108" t="s">
        <v>72</v>
      </c>
      <c r="C323" s="109" t="s">
        <v>31</v>
      </c>
      <c r="F323" s="49"/>
      <c r="G323" s="48"/>
    </row>
    <row r="324" spans="1:7" x14ac:dyDescent="0.35">
      <c r="A324" s="111" t="s">
        <v>184</v>
      </c>
      <c r="B324" s="112" t="s">
        <v>77</v>
      </c>
      <c r="C324" s="109" t="s">
        <v>6</v>
      </c>
    </row>
    <row r="325" spans="1:7" x14ac:dyDescent="0.35">
      <c r="A325" s="103" t="s">
        <v>337</v>
      </c>
      <c r="B325" s="104" t="s">
        <v>76</v>
      </c>
      <c r="C325" s="109" t="s">
        <v>5</v>
      </c>
      <c r="F325" s="46"/>
      <c r="G325" s="48"/>
    </row>
    <row r="326" spans="1:7" x14ac:dyDescent="0.35">
      <c r="A326" s="103" t="s">
        <v>1149</v>
      </c>
      <c r="B326" s="104" t="s">
        <v>78</v>
      </c>
      <c r="C326" s="109" t="s">
        <v>56</v>
      </c>
      <c r="F326" s="49"/>
      <c r="G326" s="48"/>
    </row>
    <row r="327" spans="1:7" x14ac:dyDescent="0.35">
      <c r="A327" s="103" t="s">
        <v>714</v>
      </c>
      <c r="B327" s="104" t="s">
        <v>79</v>
      </c>
      <c r="C327" s="109" t="s">
        <v>5</v>
      </c>
    </row>
    <row r="328" spans="1:7" x14ac:dyDescent="0.35">
      <c r="A328" s="103" t="s">
        <v>568</v>
      </c>
      <c r="B328" s="104" t="s">
        <v>72</v>
      </c>
      <c r="C328" s="109" t="s">
        <v>56</v>
      </c>
      <c r="F328" s="49"/>
      <c r="G328" s="48"/>
    </row>
    <row r="329" spans="1:7" x14ac:dyDescent="0.35">
      <c r="A329" s="103" t="s">
        <v>1508</v>
      </c>
      <c r="B329" s="108" t="s">
        <v>72</v>
      </c>
      <c r="C329" s="109" t="s">
        <v>31</v>
      </c>
      <c r="F329" s="49"/>
      <c r="G329" s="48"/>
    </row>
    <row r="330" spans="1:7" x14ac:dyDescent="0.35">
      <c r="A330" s="107" t="s">
        <v>528</v>
      </c>
      <c r="B330" s="108" t="s">
        <v>72</v>
      </c>
      <c r="C330" s="109" t="s">
        <v>31</v>
      </c>
      <c r="F330" s="49"/>
      <c r="G330" s="48"/>
    </row>
    <row r="331" spans="1:7" x14ac:dyDescent="0.35">
      <c r="A331" s="103" t="s">
        <v>450</v>
      </c>
      <c r="B331" s="104" t="s">
        <v>72</v>
      </c>
      <c r="C331" s="109" t="s">
        <v>31</v>
      </c>
      <c r="F331" s="49"/>
      <c r="G331" s="48"/>
    </row>
    <row r="332" spans="1:7" x14ac:dyDescent="0.35">
      <c r="A332" s="103" t="s">
        <v>1150</v>
      </c>
      <c r="B332" s="104" t="s">
        <v>79</v>
      </c>
      <c r="C332" s="109" t="s">
        <v>56</v>
      </c>
      <c r="F332" s="49"/>
      <c r="G332" s="48"/>
    </row>
    <row r="333" spans="1:7" x14ac:dyDescent="0.35">
      <c r="A333" s="103" t="s">
        <v>241</v>
      </c>
      <c r="B333" s="104" t="s">
        <v>78</v>
      </c>
      <c r="C333" s="109" t="s">
        <v>4</v>
      </c>
      <c r="F333" s="92"/>
      <c r="G333" s="48"/>
    </row>
    <row r="334" spans="1:7" x14ac:dyDescent="0.35">
      <c r="A334" s="103" t="s">
        <v>1219</v>
      </c>
      <c r="B334" s="104" t="s">
        <v>72</v>
      </c>
      <c r="C334" s="109" t="s">
        <v>3</v>
      </c>
      <c r="F334" s="49"/>
      <c r="G334" s="48"/>
    </row>
    <row r="335" spans="1:7" x14ac:dyDescent="0.35">
      <c r="A335" s="103" t="s">
        <v>1220</v>
      </c>
      <c r="B335" s="104" t="s">
        <v>72</v>
      </c>
      <c r="C335" s="109" t="s">
        <v>3</v>
      </c>
      <c r="F335" s="49"/>
      <c r="G335" s="48"/>
    </row>
    <row r="336" spans="1:7" x14ac:dyDescent="0.35">
      <c r="A336" s="103" t="s">
        <v>1151</v>
      </c>
      <c r="B336" s="104" t="s">
        <v>76</v>
      </c>
      <c r="C336" s="109" t="s">
        <v>56</v>
      </c>
      <c r="F336" s="49"/>
      <c r="G336" s="48"/>
    </row>
    <row r="337" spans="1:7" x14ac:dyDescent="0.35">
      <c r="A337" s="107" t="s">
        <v>451</v>
      </c>
      <c r="B337" s="108" t="s">
        <v>78</v>
      </c>
      <c r="C337" s="109" t="s">
        <v>31</v>
      </c>
      <c r="F337" s="49"/>
      <c r="G337" s="48"/>
    </row>
    <row r="338" spans="1:7" x14ac:dyDescent="0.35">
      <c r="A338" s="103" t="s">
        <v>222</v>
      </c>
      <c r="B338" s="104" t="s">
        <v>75</v>
      </c>
      <c r="C338" s="109" t="s">
        <v>4</v>
      </c>
      <c r="F338" s="92"/>
      <c r="G338" s="48"/>
    </row>
    <row r="339" spans="1:7" x14ac:dyDescent="0.35">
      <c r="A339" s="103" t="s">
        <v>313</v>
      </c>
      <c r="B339" s="104" t="s">
        <v>74</v>
      </c>
      <c r="C339" s="109" t="s">
        <v>31</v>
      </c>
    </row>
    <row r="340" spans="1:7" x14ac:dyDescent="0.35">
      <c r="A340" s="103" t="s">
        <v>1052</v>
      </c>
      <c r="B340" s="104" t="s">
        <v>72</v>
      </c>
      <c r="C340" s="109" t="s">
        <v>8</v>
      </c>
    </row>
    <row r="341" spans="1:7" x14ac:dyDescent="0.35">
      <c r="A341" s="103" t="s">
        <v>900</v>
      </c>
      <c r="B341" s="104" t="s">
        <v>72</v>
      </c>
      <c r="C341" s="109" t="s">
        <v>31</v>
      </c>
    </row>
    <row r="342" spans="1:7" x14ac:dyDescent="0.35">
      <c r="A342" s="103" t="s">
        <v>1389</v>
      </c>
      <c r="B342" s="104" t="e">
        <v>#N/A</v>
      </c>
      <c r="C342" s="109" t="s">
        <v>8</v>
      </c>
      <c r="F342" s="49"/>
      <c r="G342" s="48"/>
    </row>
    <row r="343" spans="1:7" x14ac:dyDescent="0.35">
      <c r="A343" s="111" t="s">
        <v>62</v>
      </c>
      <c r="B343" s="112" t="s">
        <v>75</v>
      </c>
      <c r="C343" s="109" t="s">
        <v>6</v>
      </c>
    </row>
    <row r="344" spans="1:7" x14ac:dyDescent="0.35">
      <c r="A344" s="107" t="s">
        <v>1310</v>
      </c>
      <c r="B344" s="108" t="s">
        <v>72</v>
      </c>
      <c r="C344" s="109" t="s">
        <v>31</v>
      </c>
      <c r="F344" s="49"/>
      <c r="G344" s="48"/>
    </row>
    <row r="345" spans="1:7" x14ac:dyDescent="0.35">
      <c r="A345" s="103" t="s">
        <v>263</v>
      </c>
      <c r="B345" s="104" t="s">
        <v>79</v>
      </c>
      <c r="C345" s="109" t="s">
        <v>4</v>
      </c>
      <c r="F345" s="46"/>
      <c r="G345" s="48"/>
    </row>
    <row r="346" spans="1:7" x14ac:dyDescent="0.35">
      <c r="A346" s="103" t="s">
        <v>1152</v>
      </c>
      <c r="B346" s="104" t="s">
        <v>121</v>
      </c>
      <c r="C346" s="109" t="s">
        <v>56</v>
      </c>
      <c r="F346" s="49"/>
      <c r="G346" s="48"/>
    </row>
    <row r="347" spans="1:7" x14ac:dyDescent="0.35">
      <c r="A347" s="103" t="s">
        <v>1461</v>
      </c>
      <c r="B347" s="104" t="s">
        <v>72</v>
      </c>
      <c r="C347" s="109" t="s">
        <v>31</v>
      </c>
      <c r="F347" s="49"/>
      <c r="G347" s="48"/>
    </row>
    <row r="348" spans="1:7" x14ac:dyDescent="0.35">
      <c r="A348" s="103" t="s">
        <v>1221</v>
      </c>
      <c r="B348" s="104" t="s">
        <v>76</v>
      </c>
      <c r="C348" s="109" t="s">
        <v>3</v>
      </c>
      <c r="F348" s="49"/>
      <c r="G348" s="48"/>
    </row>
    <row r="349" spans="1:7" x14ac:dyDescent="0.35">
      <c r="A349" s="103" t="s">
        <v>1153</v>
      </c>
      <c r="B349" s="104" t="s">
        <v>73</v>
      </c>
      <c r="C349" s="109" t="s">
        <v>56</v>
      </c>
      <c r="F349" s="49"/>
      <c r="G349" s="48"/>
    </row>
    <row r="350" spans="1:7" x14ac:dyDescent="0.35">
      <c r="A350" s="103" t="s">
        <v>1222</v>
      </c>
      <c r="B350" s="104" t="s">
        <v>72</v>
      </c>
      <c r="C350" s="109" t="s">
        <v>3</v>
      </c>
      <c r="F350" s="49"/>
      <c r="G350" s="48"/>
    </row>
    <row r="351" spans="1:7" x14ac:dyDescent="0.35">
      <c r="A351" s="103" t="s">
        <v>1256</v>
      </c>
      <c r="B351" s="104" t="s">
        <v>72</v>
      </c>
      <c r="C351" s="109" t="s">
        <v>5</v>
      </c>
    </row>
    <row r="352" spans="1:7" x14ac:dyDescent="0.35">
      <c r="A352" s="103" t="s">
        <v>252</v>
      </c>
      <c r="B352" s="104" t="s">
        <v>77</v>
      </c>
      <c r="C352" s="109" t="s">
        <v>4</v>
      </c>
      <c r="F352" s="46"/>
      <c r="G352" s="48"/>
    </row>
    <row r="353" spans="1:7" x14ac:dyDescent="0.35">
      <c r="A353" s="103" t="s">
        <v>848</v>
      </c>
      <c r="B353" s="104" t="s">
        <v>78</v>
      </c>
      <c r="C353" s="109" t="s">
        <v>5</v>
      </c>
    </row>
    <row r="354" spans="1:7" x14ac:dyDescent="0.35">
      <c r="A354" s="103" t="s">
        <v>860</v>
      </c>
      <c r="B354" s="104" t="s">
        <v>72</v>
      </c>
      <c r="C354" s="109" t="s">
        <v>5</v>
      </c>
    </row>
    <row r="355" spans="1:7" x14ac:dyDescent="0.35">
      <c r="A355" s="103" t="s">
        <v>1367</v>
      </c>
      <c r="B355" s="104" t="s">
        <v>77</v>
      </c>
      <c r="C355" s="109" t="s">
        <v>11</v>
      </c>
      <c r="F355" s="46"/>
      <c r="G355" s="48"/>
    </row>
    <row r="356" spans="1:7" x14ac:dyDescent="0.35">
      <c r="A356" s="103" t="s">
        <v>1154</v>
      </c>
      <c r="B356" s="104" t="s">
        <v>79</v>
      </c>
      <c r="C356" s="109" t="s">
        <v>56</v>
      </c>
      <c r="F356" s="49"/>
      <c r="G356" s="48"/>
    </row>
    <row r="357" spans="1:7" x14ac:dyDescent="0.35">
      <c r="A357" s="103" t="s">
        <v>1155</v>
      </c>
      <c r="B357" s="104" t="s">
        <v>72</v>
      </c>
      <c r="C357" s="109" t="s">
        <v>56</v>
      </c>
      <c r="F357" s="49"/>
      <c r="G357" s="48"/>
    </row>
    <row r="358" spans="1:7" x14ac:dyDescent="0.35">
      <c r="A358" s="103" t="s">
        <v>242</v>
      </c>
      <c r="B358" s="104" t="s">
        <v>72</v>
      </c>
      <c r="C358" s="109" t="s">
        <v>4</v>
      </c>
      <c r="F358" s="46"/>
      <c r="G358" s="48"/>
    </row>
    <row r="359" spans="1:7" x14ac:dyDescent="0.35">
      <c r="A359" s="107" t="s">
        <v>452</v>
      </c>
      <c r="B359" s="108" t="s">
        <v>78</v>
      </c>
      <c r="C359" s="109" t="s">
        <v>31</v>
      </c>
      <c r="F359" s="49"/>
      <c r="G359" s="48"/>
    </row>
    <row r="360" spans="1:7" x14ac:dyDescent="0.35">
      <c r="A360" s="103" t="s">
        <v>1156</v>
      </c>
      <c r="B360" s="104" t="s">
        <v>78</v>
      </c>
      <c r="C360" s="109" t="s">
        <v>56</v>
      </c>
      <c r="F360" s="49"/>
      <c r="G360" s="48"/>
    </row>
    <row r="361" spans="1:7" x14ac:dyDescent="0.35">
      <c r="A361" s="103" t="s">
        <v>1157</v>
      </c>
      <c r="B361" s="104" t="s">
        <v>78</v>
      </c>
      <c r="C361" s="109" t="s">
        <v>56</v>
      </c>
      <c r="F361" s="49"/>
      <c r="G361" s="48"/>
    </row>
    <row r="362" spans="1:7" x14ac:dyDescent="0.35">
      <c r="A362" s="103" t="s">
        <v>915</v>
      </c>
      <c r="B362" s="104" t="s">
        <v>72</v>
      </c>
      <c r="C362" s="109" t="s">
        <v>10</v>
      </c>
      <c r="F362" s="49"/>
      <c r="G362" s="48"/>
    </row>
    <row r="363" spans="1:7" x14ac:dyDescent="0.35">
      <c r="A363" s="103" t="s">
        <v>1158</v>
      </c>
      <c r="B363" s="104" t="s">
        <v>72</v>
      </c>
      <c r="C363" s="109" t="s">
        <v>56</v>
      </c>
      <c r="F363" s="49"/>
      <c r="G363" s="48"/>
    </row>
    <row r="364" spans="1:7" x14ac:dyDescent="0.35">
      <c r="A364" s="103" t="s">
        <v>230</v>
      </c>
      <c r="B364" s="104" t="s">
        <v>74</v>
      </c>
      <c r="C364" s="109" t="s">
        <v>4</v>
      </c>
      <c r="F364" s="92"/>
      <c r="G364" s="48"/>
    </row>
    <row r="365" spans="1:7" x14ac:dyDescent="0.35">
      <c r="A365" s="103" t="s">
        <v>405</v>
      </c>
      <c r="B365" s="104" t="s">
        <v>74</v>
      </c>
      <c r="C365" s="109" t="s">
        <v>8</v>
      </c>
    </row>
    <row r="366" spans="1:7" x14ac:dyDescent="0.35">
      <c r="A366" s="103" t="s">
        <v>130</v>
      </c>
      <c r="B366" s="104" t="s">
        <v>74</v>
      </c>
      <c r="C366" s="109" t="s">
        <v>3</v>
      </c>
      <c r="F366" s="49"/>
      <c r="G366" s="48"/>
    </row>
    <row r="367" spans="1:7" x14ac:dyDescent="0.35">
      <c r="A367" s="107" t="s">
        <v>529</v>
      </c>
      <c r="B367" s="108" t="s">
        <v>78</v>
      </c>
      <c r="C367" s="109" t="s">
        <v>31</v>
      </c>
      <c r="F367" s="49"/>
      <c r="G367" s="48"/>
    </row>
    <row r="368" spans="1:7" x14ac:dyDescent="0.35">
      <c r="A368" s="103" t="s">
        <v>416</v>
      </c>
      <c r="B368" s="104" t="s">
        <v>79</v>
      </c>
      <c r="C368" s="109" t="s">
        <v>8</v>
      </c>
    </row>
    <row r="369" spans="1:7" x14ac:dyDescent="0.35">
      <c r="A369" s="103" t="s">
        <v>1002</v>
      </c>
      <c r="B369" s="104" t="s">
        <v>79</v>
      </c>
      <c r="C369" s="109" t="s">
        <v>11</v>
      </c>
      <c r="F369" s="46"/>
      <c r="G369" s="48"/>
    </row>
    <row r="370" spans="1:7" x14ac:dyDescent="0.35">
      <c r="A370" s="107" t="s">
        <v>530</v>
      </c>
      <c r="B370" s="108" t="s">
        <v>72</v>
      </c>
      <c r="C370" s="109" t="s">
        <v>31</v>
      </c>
      <c r="F370" s="49"/>
      <c r="G370" s="48"/>
    </row>
    <row r="371" spans="1:7" x14ac:dyDescent="0.35">
      <c r="A371" s="103" t="s">
        <v>1347</v>
      </c>
      <c r="B371" s="104" t="s">
        <v>72</v>
      </c>
      <c r="C371" s="109" t="s">
        <v>4</v>
      </c>
      <c r="F371" s="92"/>
      <c r="G371" s="48"/>
    </row>
    <row r="372" spans="1:7" x14ac:dyDescent="0.35">
      <c r="A372" s="103" t="s">
        <v>515</v>
      </c>
      <c r="B372" s="104" t="s">
        <v>74</v>
      </c>
      <c r="C372" s="109" t="s">
        <v>57</v>
      </c>
      <c r="F372" s="49"/>
      <c r="G372" s="48"/>
    </row>
    <row r="373" spans="1:7" x14ac:dyDescent="0.35">
      <c r="A373" s="103" t="s">
        <v>396</v>
      </c>
      <c r="B373" s="104" t="s">
        <v>77</v>
      </c>
      <c r="C373" s="109" t="s">
        <v>8</v>
      </c>
    </row>
    <row r="374" spans="1:7" x14ac:dyDescent="0.35">
      <c r="A374" s="103" t="s">
        <v>1159</v>
      </c>
      <c r="B374" s="104" t="s">
        <v>74</v>
      </c>
      <c r="C374" s="109" t="s">
        <v>56</v>
      </c>
      <c r="F374" s="49"/>
      <c r="G374" s="48"/>
    </row>
    <row r="375" spans="1:7" x14ac:dyDescent="0.35">
      <c r="A375" s="103" t="s">
        <v>224</v>
      </c>
      <c r="B375" s="104" t="s">
        <v>77</v>
      </c>
      <c r="C375" s="109" t="s">
        <v>4</v>
      </c>
      <c r="F375" s="92"/>
      <c r="G375" s="48"/>
    </row>
    <row r="376" spans="1:7" x14ac:dyDescent="0.35">
      <c r="A376" s="103" t="s">
        <v>427</v>
      </c>
      <c r="B376" s="104" t="s">
        <v>76</v>
      </c>
      <c r="C376" s="109" t="s">
        <v>8</v>
      </c>
    </row>
    <row r="377" spans="1:7" x14ac:dyDescent="0.35">
      <c r="A377" s="111" t="s">
        <v>740</v>
      </c>
      <c r="B377" s="112" t="s">
        <v>77</v>
      </c>
      <c r="C377" s="109" t="s">
        <v>6</v>
      </c>
    </row>
    <row r="378" spans="1:7" x14ac:dyDescent="0.35">
      <c r="A378" s="103" t="s">
        <v>516</v>
      </c>
      <c r="B378" s="104" t="s">
        <v>76</v>
      </c>
      <c r="C378" s="109" t="s">
        <v>57</v>
      </c>
      <c r="F378" s="49"/>
      <c r="G378" s="48"/>
    </row>
    <row r="379" spans="1:7" x14ac:dyDescent="0.35">
      <c r="A379" s="103" t="s">
        <v>1520</v>
      </c>
      <c r="B379" s="104" t="s">
        <v>77</v>
      </c>
      <c r="C379" s="109" t="s">
        <v>57</v>
      </c>
      <c r="F379" s="49"/>
      <c r="G379" s="48"/>
    </row>
    <row r="380" spans="1:7" x14ac:dyDescent="0.35">
      <c r="A380" s="103" t="s">
        <v>267</v>
      </c>
      <c r="B380" s="104" t="s">
        <v>79</v>
      </c>
      <c r="C380" s="109" t="s">
        <v>4</v>
      </c>
      <c r="F380" s="92"/>
      <c r="G380" s="48"/>
    </row>
    <row r="381" spans="1:7" x14ac:dyDescent="0.35">
      <c r="A381" s="103" t="s">
        <v>393</v>
      </c>
      <c r="B381" s="104" t="s">
        <v>73</v>
      </c>
      <c r="C381" s="109" t="s">
        <v>8</v>
      </c>
    </row>
    <row r="382" spans="1:7" x14ac:dyDescent="0.35">
      <c r="A382" s="103" t="s">
        <v>1160</v>
      </c>
      <c r="B382" s="104" t="s">
        <v>79</v>
      </c>
      <c r="C382" s="109" t="s">
        <v>56</v>
      </c>
      <c r="F382" s="49"/>
      <c r="G382" s="48"/>
    </row>
    <row r="383" spans="1:7" x14ac:dyDescent="0.35">
      <c r="A383" s="103" t="s">
        <v>1003</v>
      </c>
      <c r="B383" s="104" t="s">
        <v>78</v>
      </c>
      <c r="C383" s="109" t="s">
        <v>11</v>
      </c>
      <c r="F383" s="46"/>
      <c r="G383" s="48"/>
    </row>
    <row r="384" spans="1:7" x14ac:dyDescent="0.35">
      <c r="A384" s="103" t="s">
        <v>788</v>
      </c>
      <c r="B384" s="104" t="s">
        <v>72</v>
      </c>
      <c r="C384" s="109" t="s">
        <v>8</v>
      </c>
      <c r="F384" s="49"/>
      <c r="G384" s="48"/>
    </row>
    <row r="385" spans="1:7" x14ac:dyDescent="0.35">
      <c r="A385" s="103" t="s">
        <v>1257</v>
      </c>
      <c r="B385" s="104" t="s">
        <v>72</v>
      </c>
      <c r="C385" s="109" t="s">
        <v>5</v>
      </c>
    </row>
    <row r="386" spans="1:7" x14ac:dyDescent="0.35">
      <c r="A386" s="103" t="s">
        <v>1368</v>
      </c>
      <c r="B386" s="104" t="s">
        <v>77</v>
      </c>
      <c r="C386" s="109" t="s">
        <v>11</v>
      </c>
      <c r="F386" s="46"/>
      <c r="G386" s="48"/>
    </row>
    <row r="387" spans="1:7" x14ac:dyDescent="0.35">
      <c r="A387" s="103" t="s">
        <v>1161</v>
      </c>
      <c r="B387" s="104" t="s">
        <v>72</v>
      </c>
      <c r="C387" s="109" t="s">
        <v>56</v>
      </c>
      <c r="F387" s="46"/>
      <c r="G387" s="48"/>
    </row>
    <row r="388" spans="1:7" x14ac:dyDescent="0.35">
      <c r="A388" s="103" t="s">
        <v>977</v>
      </c>
      <c r="B388" s="104" t="s">
        <v>72</v>
      </c>
      <c r="C388" s="109" t="s">
        <v>4</v>
      </c>
      <c r="F388" s="92"/>
      <c r="G388" s="48"/>
    </row>
    <row r="389" spans="1:7" x14ac:dyDescent="0.35">
      <c r="A389" s="103" t="s">
        <v>979</v>
      </c>
      <c r="B389" s="104" t="s">
        <v>72</v>
      </c>
      <c r="C389" s="109" t="s">
        <v>4</v>
      </c>
      <c r="F389" s="46"/>
      <c r="G389" s="48"/>
    </row>
    <row r="390" spans="1:7" x14ac:dyDescent="0.35">
      <c r="A390" s="107" t="s">
        <v>531</v>
      </c>
      <c r="B390" s="108" t="s">
        <v>72</v>
      </c>
      <c r="C390" s="109" t="s">
        <v>31</v>
      </c>
    </row>
    <row r="391" spans="1:7" x14ac:dyDescent="0.35">
      <c r="A391" s="103" t="s">
        <v>974</v>
      </c>
      <c r="B391" s="104" t="s">
        <v>72</v>
      </c>
      <c r="C391" s="109" t="s">
        <v>4</v>
      </c>
      <c r="F391" s="46"/>
      <c r="G391" s="48"/>
    </row>
    <row r="392" spans="1:7" x14ac:dyDescent="0.35">
      <c r="A392" s="103" t="s">
        <v>204</v>
      </c>
      <c r="B392" s="104" t="s">
        <v>77</v>
      </c>
      <c r="C392" s="109" t="s">
        <v>4</v>
      </c>
      <c r="F392" s="92"/>
      <c r="G392" s="48"/>
    </row>
    <row r="393" spans="1:7" x14ac:dyDescent="0.35">
      <c r="A393" s="103" t="s">
        <v>1522</v>
      </c>
      <c r="B393" s="104" t="s">
        <v>72</v>
      </c>
      <c r="C393" s="109" t="s">
        <v>57</v>
      </c>
      <c r="F393" s="49"/>
      <c r="G393" s="48"/>
    </row>
    <row r="394" spans="1:7" x14ac:dyDescent="0.35">
      <c r="A394" s="103" t="s">
        <v>219</v>
      </c>
      <c r="B394" s="104" t="s">
        <v>77</v>
      </c>
      <c r="C394" s="109" t="s">
        <v>4</v>
      </c>
      <c r="F394" s="92"/>
      <c r="G394" s="48"/>
    </row>
    <row r="395" spans="1:7" x14ac:dyDescent="0.35">
      <c r="A395" s="111" t="s">
        <v>123</v>
      </c>
      <c r="B395" s="112" t="s">
        <v>79</v>
      </c>
      <c r="C395" s="109" t="s">
        <v>6</v>
      </c>
      <c r="F395" s="49"/>
      <c r="G395" s="48"/>
    </row>
    <row r="396" spans="1:7" x14ac:dyDescent="0.35">
      <c r="A396" s="103" t="s">
        <v>132</v>
      </c>
      <c r="B396" s="104" t="s">
        <v>77</v>
      </c>
      <c r="C396" s="109" t="s">
        <v>3</v>
      </c>
      <c r="F396" s="49"/>
      <c r="G396" s="48"/>
    </row>
    <row r="397" spans="1:7" x14ac:dyDescent="0.35">
      <c r="A397" s="103" t="s">
        <v>133</v>
      </c>
      <c r="B397" s="104" t="s">
        <v>78</v>
      </c>
      <c r="C397" s="109" t="s">
        <v>3</v>
      </c>
      <c r="F397" s="49"/>
      <c r="G397" s="48"/>
    </row>
    <row r="398" spans="1:7" x14ac:dyDescent="0.35">
      <c r="A398" s="103" t="s">
        <v>715</v>
      </c>
      <c r="B398" s="104" t="s">
        <v>79</v>
      </c>
      <c r="C398" s="109" t="s">
        <v>5</v>
      </c>
    </row>
    <row r="399" spans="1:7" x14ac:dyDescent="0.35">
      <c r="A399" s="103" t="s">
        <v>1055</v>
      </c>
      <c r="B399" s="104" t="s">
        <v>72</v>
      </c>
      <c r="C399" s="109" t="s">
        <v>8</v>
      </c>
    </row>
    <row r="400" spans="1:7" x14ac:dyDescent="0.35">
      <c r="A400" s="103" t="s">
        <v>959</v>
      </c>
      <c r="B400" s="104" t="s">
        <v>78</v>
      </c>
      <c r="C400" s="109" t="s">
        <v>3</v>
      </c>
      <c r="F400" s="49"/>
      <c r="G400" s="48"/>
    </row>
    <row r="401" spans="1:7" x14ac:dyDescent="0.35">
      <c r="A401" s="103" t="s">
        <v>1276</v>
      </c>
      <c r="B401" s="104" t="s">
        <v>74</v>
      </c>
      <c r="C401" s="109" t="s">
        <v>1278</v>
      </c>
      <c r="F401" s="49"/>
      <c r="G401" s="48"/>
    </row>
    <row r="402" spans="1:7" x14ac:dyDescent="0.35">
      <c r="A402" s="111" t="s">
        <v>741</v>
      </c>
      <c r="B402" s="112" t="s">
        <v>77</v>
      </c>
      <c r="C402" s="109" t="s">
        <v>6</v>
      </c>
      <c r="F402" s="46"/>
      <c r="G402" s="48"/>
    </row>
    <row r="403" spans="1:7" x14ac:dyDescent="0.35">
      <c r="A403" s="103" t="s">
        <v>407</v>
      </c>
      <c r="B403" s="104" t="s">
        <v>75</v>
      </c>
      <c r="C403" s="109" t="s">
        <v>8</v>
      </c>
      <c r="F403" s="92"/>
      <c r="G403" s="48"/>
    </row>
    <row r="404" spans="1:7" x14ac:dyDescent="0.35">
      <c r="A404" s="103" t="s">
        <v>644</v>
      </c>
      <c r="B404" s="104" t="s">
        <v>79</v>
      </c>
      <c r="C404" s="109" t="s">
        <v>4</v>
      </c>
      <c r="F404" s="46"/>
      <c r="G404" s="48"/>
    </row>
    <row r="405" spans="1:7" x14ac:dyDescent="0.35">
      <c r="A405" s="103" t="s">
        <v>256</v>
      </c>
      <c r="B405" s="104" t="s">
        <v>74</v>
      </c>
      <c r="C405" s="109" t="s">
        <v>4</v>
      </c>
      <c r="F405" s="49"/>
      <c r="G405" s="48"/>
    </row>
    <row r="406" spans="1:7" x14ac:dyDescent="0.35">
      <c r="A406" s="107" t="s">
        <v>453</v>
      </c>
      <c r="B406" s="108" t="s">
        <v>78</v>
      </c>
      <c r="C406" s="109" t="s">
        <v>31</v>
      </c>
      <c r="F406" s="49"/>
      <c r="G406" s="48"/>
    </row>
    <row r="407" spans="1:7" x14ac:dyDescent="0.35">
      <c r="A407" s="107" t="s">
        <v>1311</v>
      </c>
      <c r="B407" s="108" t="s">
        <v>76</v>
      </c>
      <c r="C407" s="109" t="s">
        <v>31</v>
      </c>
      <c r="F407" s="49"/>
      <c r="G407" s="48"/>
    </row>
    <row r="408" spans="1:7" x14ac:dyDescent="0.35">
      <c r="A408" s="103" t="s">
        <v>251</v>
      </c>
      <c r="B408" s="104" t="s">
        <v>77</v>
      </c>
      <c r="C408" s="109" t="s">
        <v>4</v>
      </c>
      <c r="F408" s="49"/>
      <c r="G408" s="48"/>
    </row>
    <row r="409" spans="1:7" x14ac:dyDescent="0.35">
      <c r="A409" s="103" t="s">
        <v>960</v>
      </c>
      <c r="B409" s="104" t="s">
        <v>72</v>
      </c>
      <c r="C409" s="109" t="s">
        <v>3</v>
      </c>
      <c r="F409" s="49"/>
      <c r="G409" s="48"/>
    </row>
    <row r="410" spans="1:7" x14ac:dyDescent="0.35">
      <c r="A410" s="103" t="s">
        <v>1267</v>
      </c>
      <c r="B410" s="104" t="s">
        <v>72</v>
      </c>
      <c r="C410" s="109" t="s">
        <v>1278</v>
      </c>
      <c r="F410" s="49"/>
      <c r="G410" s="48"/>
    </row>
    <row r="411" spans="1:7" x14ac:dyDescent="0.35">
      <c r="A411" s="103" t="s">
        <v>645</v>
      </c>
      <c r="B411" s="104" t="s">
        <v>72</v>
      </c>
      <c r="C411" s="109" t="s">
        <v>4</v>
      </c>
      <c r="F411" s="46"/>
      <c r="G411" s="48"/>
    </row>
    <row r="412" spans="1:7" x14ac:dyDescent="0.35">
      <c r="A412" s="103" t="s">
        <v>859</v>
      </c>
      <c r="B412" s="104" t="s">
        <v>72</v>
      </c>
      <c r="C412" s="109" t="s">
        <v>5</v>
      </c>
      <c r="F412" s="46"/>
      <c r="G412" s="48"/>
    </row>
    <row r="413" spans="1:7" x14ac:dyDescent="0.35">
      <c r="A413" s="103" t="s">
        <v>1064</v>
      </c>
      <c r="B413" s="104" t="s">
        <v>72</v>
      </c>
      <c r="C413" s="109" t="s">
        <v>8</v>
      </c>
    </row>
    <row r="414" spans="1:7" x14ac:dyDescent="0.35">
      <c r="A414" s="103" t="s">
        <v>1162</v>
      </c>
      <c r="B414" s="104" t="s">
        <v>72</v>
      </c>
      <c r="C414" s="109" t="s">
        <v>56</v>
      </c>
      <c r="F414" s="49"/>
      <c r="G414" s="48"/>
    </row>
    <row r="415" spans="1:7" x14ac:dyDescent="0.35">
      <c r="A415" s="103" t="s">
        <v>228</v>
      </c>
      <c r="B415" s="104" t="s">
        <v>76</v>
      </c>
      <c r="C415" s="109" t="s">
        <v>4</v>
      </c>
      <c r="F415" s="46"/>
      <c r="G415" s="48"/>
    </row>
    <row r="416" spans="1:7" x14ac:dyDescent="0.35">
      <c r="A416" s="103" t="s">
        <v>907</v>
      </c>
      <c r="B416" s="104" t="s">
        <v>72</v>
      </c>
      <c r="C416" s="109" t="s">
        <v>56</v>
      </c>
      <c r="F416" s="49"/>
      <c r="G416" s="48"/>
    </row>
    <row r="417" spans="1:7" x14ac:dyDescent="0.35">
      <c r="A417" s="107" t="s">
        <v>1312</v>
      </c>
      <c r="B417" s="108" t="s">
        <v>78</v>
      </c>
      <c r="C417" s="109" t="s">
        <v>31</v>
      </c>
      <c r="F417" s="49"/>
      <c r="G417" s="48"/>
    </row>
    <row r="418" spans="1:7" x14ac:dyDescent="0.35">
      <c r="A418" s="107" t="s">
        <v>532</v>
      </c>
      <c r="B418" s="108" t="s">
        <v>74</v>
      </c>
      <c r="C418" s="109" t="s">
        <v>31</v>
      </c>
      <c r="F418" s="49"/>
      <c r="G418" s="48"/>
    </row>
    <row r="419" spans="1:7" x14ac:dyDescent="0.35">
      <c r="A419" s="111" t="s">
        <v>1040</v>
      </c>
      <c r="B419" s="112" t="s">
        <v>72</v>
      </c>
      <c r="C419" s="109" t="s">
        <v>6</v>
      </c>
      <c r="F419" s="46"/>
      <c r="G419" s="48"/>
    </row>
    <row r="420" spans="1:7" x14ac:dyDescent="0.35">
      <c r="A420" s="103" t="s">
        <v>382</v>
      </c>
      <c r="B420" s="104" t="s">
        <v>74</v>
      </c>
      <c r="C420" s="109" t="s">
        <v>8</v>
      </c>
    </row>
    <row r="421" spans="1:7" x14ac:dyDescent="0.35">
      <c r="A421" s="103" t="s">
        <v>385</v>
      </c>
      <c r="B421" s="104" t="s">
        <v>76</v>
      </c>
      <c r="C421" s="109" t="s">
        <v>8</v>
      </c>
    </row>
    <row r="422" spans="1:7" x14ac:dyDescent="0.35">
      <c r="A422" s="107" t="s">
        <v>1313</v>
      </c>
      <c r="B422" s="108" t="s">
        <v>78</v>
      </c>
      <c r="C422" s="109" t="s">
        <v>31</v>
      </c>
      <c r="F422" s="49"/>
      <c r="G422" s="48"/>
    </row>
    <row r="423" spans="1:7" x14ac:dyDescent="0.35">
      <c r="A423" s="103" t="s">
        <v>1392</v>
      </c>
      <c r="B423" s="104" t="s">
        <v>74</v>
      </c>
      <c r="C423" s="109" t="s">
        <v>8</v>
      </c>
    </row>
    <row r="424" spans="1:7" x14ac:dyDescent="0.35">
      <c r="A424" s="103" t="s">
        <v>1163</v>
      </c>
      <c r="B424" s="104" t="s">
        <v>76</v>
      </c>
      <c r="C424" s="109" t="s">
        <v>56</v>
      </c>
      <c r="F424" s="49"/>
      <c r="G424" s="48"/>
    </row>
    <row r="425" spans="1:7" x14ac:dyDescent="0.35">
      <c r="A425" s="103" t="s">
        <v>1393</v>
      </c>
      <c r="B425" s="104" t="s">
        <v>74</v>
      </c>
      <c r="C425" s="109" t="s">
        <v>8</v>
      </c>
    </row>
    <row r="426" spans="1:7" x14ac:dyDescent="0.35">
      <c r="A426" s="103" t="s">
        <v>691</v>
      </c>
      <c r="B426" s="104" t="s">
        <v>75</v>
      </c>
      <c r="C426" s="109" t="s">
        <v>11</v>
      </c>
      <c r="F426" s="46"/>
      <c r="G426" s="48"/>
    </row>
    <row r="427" spans="1:7" x14ac:dyDescent="0.35">
      <c r="A427" s="103" t="s">
        <v>134</v>
      </c>
      <c r="B427" s="104" t="s">
        <v>78</v>
      </c>
      <c r="C427" s="109" t="s">
        <v>3</v>
      </c>
      <c r="F427" s="49"/>
      <c r="G427" s="48"/>
    </row>
    <row r="428" spans="1:7" x14ac:dyDescent="0.35">
      <c r="A428" s="107" t="s">
        <v>533</v>
      </c>
      <c r="B428" s="108" t="s">
        <v>72</v>
      </c>
      <c r="C428" s="109" t="s">
        <v>31</v>
      </c>
    </row>
    <row r="429" spans="1:7" x14ac:dyDescent="0.35">
      <c r="A429" s="103" t="s">
        <v>916</v>
      </c>
      <c r="B429" s="104" t="s">
        <v>76</v>
      </c>
      <c r="C429" s="109" t="s">
        <v>10</v>
      </c>
      <c r="F429" s="49"/>
      <c r="G429" s="48"/>
    </row>
    <row r="430" spans="1:7" x14ac:dyDescent="0.35">
      <c r="A430" s="103" t="s">
        <v>980</v>
      </c>
      <c r="B430" s="104" t="s">
        <v>72</v>
      </c>
      <c r="C430" s="109" t="s">
        <v>4</v>
      </c>
      <c r="F430" s="46"/>
      <c r="G430" s="48"/>
    </row>
    <row r="431" spans="1:7" x14ac:dyDescent="0.35">
      <c r="A431" s="107" t="s">
        <v>893</v>
      </c>
      <c r="B431" s="108" t="s">
        <v>74</v>
      </c>
      <c r="C431" s="109" t="s">
        <v>31</v>
      </c>
      <c r="F431" s="49"/>
      <c r="G431" s="48"/>
    </row>
    <row r="432" spans="1:7" x14ac:dyDescent="0.35">
      <c r="A432" s="107" t="s">
        <v>454</v>
      </c>
      <c r="B432" s="108" t="s">
        <v>72</v>
      </c>
      <c r="C432" s="109" t="s">
        <v>31</v>
      </c>
      <c r="F432" s="49"/>
      <c r="G432" s="48"/>
    </row>
    <row r="433" spans="1:7" x14ac:dyDescent="0.35">
      <c r="A433" s="103" t="s">
        <v>857</v>
      </c>
      <c r="B433" s="104" t="s">
        <v>72</v>
      </c>
      <c r="C433" s="109" t="s">
        <v>5</v>
      </c>
    </row>
    <row r="434" spans="1:7" x14ac:dyDescent="0.35">
      <c r="A434" s="111" t="s">
        <v>742</v>
      </c>
      <c r="B434" s="112" t="s">
        <v>121</v>
      </c>
      <c r="C434" s="109" t="s">
        <v>6</v>
      </c>
    </row>
    <row r="435" spans="1:7" x14ac:dyDescent="0.35">
      <c r="A435" s="103" t="s">
        <v>270</v>
      </c>
      <c r="B435" s="104" t="s">
        <v>78</v>
      </c>
      <c r="C435" s="109" t="s">
        <v>4</v>
      </c>
      <c r="F435" s="46"/>
      <c r="G435" s="48"/>
    </row>
    <row r="436" spans="1:7" x14ac:dyDescent="0.35">
      <c r="A436" s="103" t="s">
        <v>1164</v>
      </c>
      <c r="B436" s="104" t="s">
        <v>76</v>
      </c>
      <c r="C436" s="109" t="s">
        <v>56</v>
      </c>
      <c r="F436" s="49"/>
      <c r="G436" s="48"/>
    </row>
    <row r="437" spans="1:7" x14ac:dyDescent="0.35">
      <c r="A437" s="107" t="s">
        <v>455</v>
      </c>
      <c r="B437" s="108" t="s">
        <v>78</v>
      </c>
      <c r="C437" s="109" t="s">
        <v>31</v>
      </c>
      <c r="F437" s="49"/>
      <c r="G437" s="48"/>
    </row>
    <row r="438" spans="1:7" x14ac:dyDescent="0.35">
      <c r="A438" s="107" t="s">
        <v>456</v>
      </c>
      <c r="B438" s="108" t="s">
        <v>76</v>
      </c>
      <c r="C438" s="109" t="s">
        <v>31</v>
      </c>
      <c r="F438" s="49"/>
      <c r="G438" s="48"/>
    </row>
    <row r="439" spans="1:7" x14ac:dyDescent="0.35">
      <c r="A439" s="103" t="s">
        <v>212</v>
      </c>
      <c r="B439" s="104" t="s">
        <v>76</v>
      </c>
      <c r="C439" s="109" t="s">
        <v>4</v>
      </c>
      <c r="F439" s="46"/>
      <c r="G439" s="48"/>
    </row>
    <row r="440" spans="1:7" x14ac:dyDescent="0.35">
      <c r="A440" s="103" t="s">
        <v>855</v>
      </c>
      <c r="B440" s="104" t="s">
        <v>72</v>
      </c>
      <c r="C440" s="109" t="s">
        <v>5</v>
      </c>
      <c r="F440" s="46"/>
      <c r="G440" s="48"/>
    </row>
    <row r="441" spans="1:7" x14ac:dyDescent="0.35">
      <c r="A441" s="107" t="s">
        <v>889</v>
      </c>
      <c r="B441" s="108" t="s">
        <v>72</v>
      </c>
      <c r="C441" s="109" t="s">
        <v>31</v>
      </c>
    </row>
    <row r="442" spans="1:7" x14ac:dyDescent="0.35">
      <c r="A442" s="103" t="s">
        <v>221</v>
      </c>
      <c r="B442" s="104" t="s">
        <v>77</v>
      </c>
      <c r="C442" s="109" t="s">
        <v>4</v>
      </c>
      <c r="F442" s="46"/>
      <c r="G442" s="48"/>
    </row>
    <row r="443" spans="1:7" x14ac:dyDescent="0.35">
      <c r="A443" s="103" t="s">
        <v>457</v>
      </c>
      <c r="B443" s="104" t="s">
        <v>74</v>
      </c>
      <c r="C443" s="109" t="s">
        <v>31</v>
      </c>
    </row>
    <row r="444" spans="1:7" x14ac:dyDescent="0.35">
      <c r="A444" s="103" t="s">
        <v>1269</v>
      </c>
      <c r="B444" s="104" t="s">
        <v>72</v>
      </c>
      <c r="C444" s="109" t="s">
        <v>1278</v>
      </c>
      <c r="F444" s="49"/>
      <c r="G444" s="48"/>
    </row>
    <row r="445" spans="1:7" x14ac:dyDescent="0.35">
      <c r="A445" s="103" t="s">
        <v>406</v>
      </c>
      <c r="B445" s="104" t="s">
        <v>76</v>
      </c>
      <c r="C445" s="109" t="s">
        <v>8</v>
      </c>
    </row>
    <row r="446" spans="1:7" x14ac:dyDescent="0.35">
      <c r="A446" s="103" t="s">
        <v>1444</v>
      </c>
      <c r="B446" s="104" t="s">
        <v>76</v>
      </c>
      <c r="C446" s="109" t="s">
        <v>57</v>
      </c>
      <c r="F446" s="49"/>
      <c r="G446" s="48"/>
    </row>
    <row r="447" spans="1:7" x14ac:dyDescent="0.35">
      <c r="A447" s="107" t="s">
        <v>458</v>
      </c>
      <c r="B447" s="108" t="s">
        <v>77</v>
      </c>
      <c r="C447" s="109" t="s">
        <v>31</v>
      </c>
      <c r="F447" s="49"/>
      <c r="G447" s="48"/>
    </row>
    <row r="448" spans="1:7" x14ac:dyDescent="0.35">
      <c r="A448" s="103" t="s">
        <v>135</v>
      </c>
      <c r="B448" s="104" t="s">
        <v>73</v>
      </c>
      <c r="C448" s="109" t="s">
        <v>3</v>
      </c>
      <c r="F448" s="49"/>
      <c r="G448" s="48"/>
    </row>
    <row r="449" spans="1:7" x14ac:dyDescent="0.35">
      <c r="A449" s="111" t="s">
        <v>743</v>
      </c>
      <c r="B449" s="112" t="s">
        <v>121</v>
      </c>
      <c r="C449" s="109" t="s">
        <v>6</v>
      </c>
      <c r="F449" s="46"/>
      <c r="G449" s="48"/>
    </row>
    <row r="450" spans="1:7" x14ac:dyDescent="0.35">
      <c r="A450" s="107" t="s">
        <v>459</v>
      </c>
      <c r="B450" s="108" t="s">
        <v>78</v>
      </c>
      <c r="C450" s="109" t="s">
        <v>31</v>
      </c>
      <c r="F450" s="49"/>
      <c r="G450" s="48"/>
    </row>
    <row r="451" spans="1:7" x14ac:dyDescent="0.35">
      <c r="A451" s="103" t="s">
        <v>1394</v>
      </c>
      <c r="B451" s="104" t="s">
        <v>72</v>
      </c>
      <c r="C451" s="109" t="s">
        <v>8</v>
      </c>
    </row>
    <row r="452" spans="1:7" x14ac:dyDescent="0.35">
      <c r="A452" s="103" t="s">
        <v>1348</v>
      </c>
      <c r="B452" s="104" t="s">
        <v>78</v>
      </c>
      <c r="C452" s="109" t="s">
        <v>4</v>
      </c>
      <c r="F452" s="46"/>
      <c r="G452" s="48"/>
    </row>
    <row r="453" spans="1:7" x14ac:dyDescent="0.35">
      <c r="A453" s="103" t="s">
        <v>917</v>
      </c>
      <c r="B453" s="104" t="s">
        <v>76</v>
      </c>
      <c r="C453" s="109" t="s">
        <v>10</v>
      </c>
      <c r="F453" s="49"/>
      <c r="G453" s="48"/>
    </row>
    <row r="454" spans="1:7" x14ac:dyDescent="0.35">
      <c r="A454" s="103" t="s">
        <v>961</v>
      </c>
      <c r="B454" s="104" t="s">
        <v>72</v>
      </c>
      <c r="C454" s="109" t="s">
        <v>3</v>
      </c>
      <c r="F454" s="49"/>
      <c r="G454" s="48"/>
    </row>
    <row r="455" spans="1:7" x14ac:dyDescent="0.35">
      <c r="A455" s="103" t="s">
        <v>790</v>
      </c>
      <c r="B455" s="104" t="s">
        <v>73</v>
      </c>
      <c r="C455" s="109" t="s">
        <v>8</v>
      </c>
      <c r="F455" s="49"/>
      <c r="G455" s="48"/>
    </row>
    <row r="456" spans="1:7" x14ac:dyDescent="0.35">
      <c r="A456" s="107" t="s">
        <v>890</v>
      </c>
      <c r="B456" s="108" t="s">
        <v>72</v>
      </c>
      <c r="C456" s="109" t="s">
        <v>31</v>
      </c>
      <c r="F456" s="49"/>
      <c r="G456" s="48"/>
    </row>
    <row r="457" spans="1:7" x14ac:dyDescent="0.35">
      <c r="A457" s="103" t="s">
        <v>613</v>
      </c>
      <c r="B457" s="104" t="s">
        <v>79</v>
      </c>
      <c r="C457" s="109" t="s">
        <v>3</v>
      </c>
      <c r="F457" s="49"/>
      <c r="G457" s="48"/>
    </row>
    <row r="458" spans="1:7" x14ac:dyDescent="0.35">
      <c r="A458" s="103" t="s">
        <v>1349</v>
      </c>
      <c r="B458" s="104" t="s">
        <v>76</v>
      </c>
      <c r="C458" s="109" t="s">
        <v>4</v>
      </c>
      <c r="F458" s="46"/>
      <c r="G458" s="48"/>
    </row>
    <row r="459" spans="1:7" x14ac:dyDescent="0.35">
      <c r="A459" s="103" t="s">
        <v>1165</v>
      </c>
      <c r="B459" s="104" t="s">
        <v>78</v>
      </c>
      <c r="C459" s="109" t="s">
        <v>56</v>
      </c>
      <c r="F459" s="46"/>
      <c r="G459" s="48"/>
    </row>
    <row r="460" spans="1:7" x14ac:dyDescent="0.35">
      <c r="A460" s="103" t="s">
        <v>312</v>
      </c>
      <c r="B460" s="104" t="s">
        <v>79</v>
      </c>
      <c r="C460" s="109" t="s">
        <v>56</v>
      </c>
      <c r="F460" s="49"/>
      <c r="G460" s="48"/>
    </row>
    <row r="461" spans="1:7" x14ac:dyDescent="0.35">
      <c r="A461" s="107" t="s">
        <v>1314</v>
      </c>
      <c r="B461" s="108" t="s">
        <v>74</v>
      </c>
      <c r="C461" s="109" t="s">
        <v>31</v>
      </c>
      <c r="F461" s="49"/>
      <c r="G461" s="48"/>
    </row>
    <row r="462" spans="1:7" x14ac:dyDescent="0.35">
      <c r="A462" s="103" t="s">
        <v>517</v>
      </c>
      <c r="B462" s="104" t="s">
        <v>78</v>
      </c>
      <c r="C462" s="109" t="s">
        <v>57</v>
      </c>
      <c r="F462" s="49"/>
      <c r="G462" s="48"/>
    </row>
    <row r="463" spans="1:7" x14ac:dyDescent="0.35">
      <c r="A463" s="103" t="s">
        <v>1263</v>
      </c>
      <c r="B463" s="104" t="s">
        <v>76</v>
      </c>
      <c r="C463" s="109" t="s">
        <v>1278</v>
      </c>
      <c r="F463" s="49"/>
      <c r="G463" s="48"/>
    </row>
    <row r="464" spans="1:7" x14ac:dyDescent="0.35">
      <c r="A464" s="103" t="s">
        <v>692</v>
      </c>
      <c r="B464" s="104" t="s">
        <v>79</v>
      </c>
      <c r="C464" s="109" t="s">
        <v>11</v>
      </c>
      <c r="F464" s="46"/>
      <c r="G464" s="48"/>
    </row>
    <row r="465" spans="1:7" x14ac:dyDescent="0.35">
      <c r="A465" s="103" t="s">
        <v>791</v>
      </c>
      <c r="B465" s="104" t="s">
        <v>78</v>
      </c>
      <c r="C465" s="109" t="s">
        <v>8</v>
      </c>
    </row>
    <row r="466" spans="1:7" x14ac:dyDescent="0.35">
      <c r="A466" s="103" t="s">
        <v>1166</v>
      </c>
      <c r="B466" s="104" t="s">
        <v>121</v>
      </c>
      <c r="C466" s="109" t="s">
        <v>56</v>
      </c>
      <c r="F466" s="49"/>
      <c r="G466" s="48"/>
    </row>
    <row r="467" spans="1:7" x14ac:dyDescent="0.35">
      <c r="A467" s="103" t="s">
        <v>1370</v>
      </c>
      <c r="B467" s="104" t="s">
        <v>78</v>
      </c>
      <c r="C467" s="109" t="s">
        <v>11</v>
      </c>
      <c r="F467" s="46"/>
      <c r="G467" s="48"/>
    </row>
    <row r="468" spans="1:7" x14ac:dyDescent="0.35">
      <c r="A468" s="107" t="s">
        <v>534</v>
      </c>
      <c r="B468" s="108" t="s">
        <v>78</v>
      </c>
      <c r="C468" s="109" t="s">
        <v>31</v>
      </c>
      <c r="F468" s="49"/>
      <c r="G468" s="48"/>
    </row>
    <row r="469" spans="1:7" x14ac:dyDescent="0.35">
      <c r="A469" s="107" t="s">
        <v>354</v>
      </c>
      <c r="B469" s="108" t="s">
        <v>78</v>
      </c>
      <c r="C469" s="109" t="s">
        <v>31</v>
      </c>
    </row>
    <row r="470" spans="1:7" x14ac:dyDescent="0.35">
      <c r="A470" s="103" t="s">
        <v>858</v>
      </c>
      <c r="B470" s="104" t="s">
        <v>73</v>
      </c>
      <c r="C470" s="109" t="s">
        <v>5</v>
      </c>
      <c r="F470" s="49"/>
      <c r="G470" s="48"/>
    </row>
    <row r="471" spans="1:7" x14ac:dyDescent="0.35">
      <c r="A471" s="103" t="s">
        <v>1371</v>
      </c>
      <c r="B471" s="104" t="s">
        <v>77</v>
      </c>
      <c r="C471" s="109" t="s">
        <v>11</v>
      </c>
      <c r="F471" s="46"/>
      <c r="G471" s="48"/>
    </row>
    <row r="472" spans="1:7" x14ac:dyDescent="0.35">
      <c r="A472" s="103" t="s">
        <v>268</v>
      </c>
      <c r="B472" s="104" t="s">
        <v>78</v>
      </c>
      <c r="C472" s="109" t="s">
        <v>4</v>
      </c>
      <c r="F472" s="46"/>
      <c r="G472" s="48"/>
    </row>
    <row r="473" spans="1:7" x14ac:dyDescent="0.35">
      <c r="A473" s="103" t="s">
        <v>327</v>
      </c>
      <c r="B473" s="104" t="s">
        <v>73</v>
      </c>
      <c r="C473" s="109" t="s">
        <v>10</v>
      </c>
      <c r="F473" s="49"/>
      <c r="G473" s="48"/>
    </row>
    <row r="474" spans="1:7" x14ac:dyDescent="0.35">
      <c r="A474" s="107" t="s">
        <v>136</v>
      </c>
      <c r="B474" s="108" t="s">
        <v>78</v>
      </c>
      <c r="C474" s="109" t="s">
        <v>31</v>
      </c>
      <c r="F474" s="49"/>
      <c r="G474" s="48"/>
    </row>
    <row r="475" spans="1:7" x14ac:dyDescent="0.35">
      <c r="A475" s="111" t="s">
        <v>744</v>
      </c>
      <c r="B475" s="112" t="s">
        <v>79</v>
      </c>
      <c r="C475" s="109" t="s">
        <v>6</v>
      </c>
      <c r="F475" s="46"/>
      <c r="G475" s="48"/>
    </row>
    <row r="476" spans="1:7" x14ac:dyDescent="0.35">
      <c r="A476" s="103" t="s">
        <v>962</v>
      </c>
      <c r="B476" s="104" t="s">
        <v>75</v>
      </c>
      <c r="C476" s="109" t="s">
        <v>3</v>
      </c>
      <c r="F476" s="49"/>
      <c r="G476" s="48"/>
    </row>
    <row r="477" spans="1:7" x14ac:dyDescent="0.35">
      <c r="A477" s="103" t="s">
        <v>716</v>
      </c>
      <c r="B477" s="104" t="s">
        <v>76</v>
      </c>
      <c r="C477" s="109" t="s">
        <v>5</v>
      </c>
    </row>
    <row r="478" spans="1:7" x14ac:dyDescent="0.35">
      <c r="A478" s="103" t="s">
        <v>792</v>
      </c>
      <c r="B478" s="104" t="s">
        <v>76</v>
      </c>
      <c r="C478" s="109" t="s">
        <v>8</v>
      </c>
    </row>
    <row r="479" spans="1:7" x14ac:dyDescent="0.35">
      <c r="A479" s="107" t="s">
        <v>460</v>
      </c>
      <c r="B479" s="108" t="s">
        <v>78</v>
      </c>
      <c r="C479" s="109" t="s">
        <v>31</v>
      </c>
      <c r="F479" s="49"/>
      <c r="G479" s="48"/>
    </row>
    <row r="480" spans="1:7" x14ac:dyDescent="0.35">
      <c r="A480" s="103" t="s">
        <v>1259</v>
      </c>
      <c r="B480" s="104" t="s">
        <v>72</v>
      </c>
      <c r="C480" s="109" t="s">
        <v>5</v>
      </c>
    </row>
    <row r="481" spans="1:7" x14ac:dyDescent="0.35">
      <c r="A481" s="103" t="s">
        <v>646</v>
      </c>
      <c r="B481" s="104" t="s">
        <v>72</v>
      </c>
      <c r="C481" s="109" t="s">
        <v>4</v>
      </c>
      <c r="F481" s="46"/>
      <c r="G481" s="48"/>
    </row>
    <row r="482" spans="1:7" x14ac:dyDescent="0.35">
      <c r="A482" s="107" t="s">
        <v>535</v>
      </c>
      <c r="B482" s="108" t="s">
        <v>72</v>
      </c>
      <c r="C482" s="109" t="s">
        <v>31</v>
      </c>
      <c r="F482" s="49"/>
      <c r="G482" s="48"/>
    </row>
    <row r="483" spans="1:7" x14ac:dyDescent="0.35">
      <c r="A483" s="103" t="s">
        <v>216</v>
      </c>
      <c r="B483" s="104" t="s">
        <v>74</v>
      </c>
      <c r="C483" s="109" t="s">
        <v>4</v>
      </c>
      <c r="F483" s="92"/>
      <c r="G483" s="48"/>
    </row>
    <row r="484" spans="1:7" x14ac:dyDescent="0.35">
      <c r="A484" s="103" t="s">
        <v>918</v>
      </c>
      <c r="B484" s="104" t="s">
        <v>72</v>
      </c>
      <c r="C484" s="109" t="s">
        <v>10</v>
      </c>
      <c r="F484" s="49"/>
      <c r="G484" s="48"/>
    </row>
    <row r="485" spans="1:7" x14ac:dyDescent="0.35">
      <c r="A485" s="107" t="s">
        <v>892</v>
      </c>
      <c r="B485" s="108" t="s">
        <v>72</v>
      </c>
      <c r="C485" s="109" t="s">
        <v>31</v>
      </c>
      <c r="F485" s="49"/>
      <c r="G485" s="48"/>
    </row>
    <row r="486" spans="1:7" x14ac:dyDescent="0.35">
      <c r="A486" s="103" t="s">
        <v>1446</v>
      </c>
      <c r="B486" s="104" t="s">
        <v>72</v>
      </c>
      <c r="C486" s="109" t="s">
        <v>57</v>
      </c>
      <c r="F486" s="49"/>
      <c r="G486" s="48"/>
    </row>
    <row r="487" spans="1:7" x14ac:dyDescent="0.35">
      <c r="A487" s="103" t="s">
        <v>1481</v>
      </c>
      <c r="B487" s="104" t="s">
        <v>72</v>
      </c>
      <c r="C487" s="109" t="s">
        <v>10</v>
      </c>
      <c r="F487" s="46"/>
      <c r="G487" s="48"/>
    </row>
    <row r="488" spans="1:7" x14ac:dyDescent="0.35">
      <c r="A488" s="103" t="s">
        <v>570</v>
      </c>
      <c r="B488" s="104" t="s">
        <v>72</v>
      </c>
      <c r="C488" s="109" t="s">
        <v>56</v>
      </c>
      <c r="F488" s="49"/>
      <c r="G488" s="48"/>
    </row>
    <row r="489" spans="1:7" x14ac:dyDescent="0.35">
      <c r="A489" s="103" t="s">
        <v>1059</v>
      </c>
      <c r="B489" s="104" t="s">
        <v>72</v>
      </c>
      <c r="C489" s="109" t="s">
        <v>8</v>
      </c>
    </row>
    <row r="490" spans="1:7" x14ac:dyDescent="0.35">
      <c r="A490" s="103" t="s">
        <v>1277</v>
      </c>
      <c r="B490" s="104" t="s">
        <v>72</v>
      </c>
      <c r="C490" s="109" t="s">
        <v>1278</v>
      </c>
      <c r="F490" s="49"/>
      <c r="G490" s="48"/>
    </row>
    <row r="491" spans="1:7" x14ac:dyDescent="0.35">
      <c r="A491" s="107" t="s">
        <v>1315</v>
      </c>
      <c r="B491" s="108" t="s">
        <v>77</v>
      </c>
      <c r="C491" s="109" t="s">
        <v>31</v>
      </c>
      <c r="F491" s="49"/>
      <c r="G491" s="48"/>
    </row>
    <row r="492" spans="1:7" x14ac:dyDescent="0.35">
      <c r="A492" s="103" t="s">
        <v>339</v>
      </c>
      <c r="B492" s="104" t="s">
        <v>79</v>
      </c>
      <c r="C492" s="109" t="s">
        <v>5</v>
      </c>
      <c r="F492" s="49"/>
      <c r="G492" s="48"/>
    </row>
    <row r="493" spans="1:7" x14ac:dyDescent="0.35">
      <c r="A493" s="103" t="s">
        <v>963</v>
      </c>
      <c r="B493" s="104" t="s">
        <v>78</v>
      </c>
      <c r="C493" s="109" t="s">
        <v>3</v>
      </c>
      <c r="F493" s="49"/>
      <c r="G493" s="48"/>
    </row>
    <row r="494" spans="1:7" x14ac:dyDescent="0.35">
      <c r="A494" s="107" t="s">
        <v>1316</v>
      </c>
      <c r="B494" s="108" t="s">
        <v>72</v>
      </c>
      <c r="C494" s="109" t="s">
        <v>31</v>
      </c>
    </row>
    <row r="495" spans="1:7" x14ac:dyDescent="0.35">
      <c r="A495" s="103" t="s">
        <v>964</v>
      </c>
      <c r="B495" s="104" t="s">
        <v>76</v>
      </c>
      <c r="C495" s="109" t="s">
        <v>3</v>
      </c>
      <c r="F495" s="49"/>
      <c r="G495" s="48"/>
    </row>
    <row r="496" spans="1:7" x14ac:dyDescent="0.35">
      <c r="A496" s="103" t="s">
        <v>138</v>
      </c>
      <c r="B496" s="104" t="s">
        <v>79</v>
      </c>
      <c r="C496" s="109" t="s">
        <v>3</v>
      </c>
      <c r="F496" s="46"/>
      <c r="G496" s="48"/>
    </row>
    <row r="497" spans="1:7" x14ac:dyDescent="0.35">
      <c r="A497" s="103" t="s">
        <v>1060</v>
      </c>
      <c r="B497" s="104" t="s">
        <v>74</v>
      </c>
      <c r="C497" s="109" t="s">
        <v>8</v>
      </c>
    </row>
    <row r="498" spans="1:7" x14ac:dyDescent="0.35">
      <c r="A498" s="103" t="s">
        <v>965</v>
      </c>
      <c r="B498" s="104" t="s">
        <v>76</v>
      </c>
      <c r="C498" s="109" t="s">
        <v>3</v>
      </c>
      <c r="F498" s="46"/>
      <c r="G498" s="48"/>
    </row>
    <row r="499" spans="1:7" x14ac:dyDescent="0.35">
      <c r="A499" s="103" t="s">
        <v>461</v>
      </c>
      <c r="B499" s="104" t="s">
        <v>77</v>
      </c>
      <c r="C499" s="109" t="s">
        <v>31</v>
      </c>
      <c r="F499" s="49"/>
      <c r="G499" s="48"/>
    </row>
    <row r="500" spans="1:7" x14ac:dyDescent="0.35">
      <c r="A500" s="103" t="s">
        <v>411</v>
      </c>
      <c r="B500" s="104" t="s">
        <v>76</v>
      </c>
      <c r="C500" s="109" t="s">
        <v>8</v>
      </c>
    </row>
    <row r="501" spans="1:7" x14ac:dyDescent="0.35">
      <c r="A501" s="103" t="s">
        <v>1395</v>
      </c>
      <c r="B501" s="104" t="s">
        <v>79</v>
      </c>
      <c r="C501" s="109" t="s">
        <v>8</v>
      </c>
    </row>
    <row r="502" spans="1:7" x14ac:dyDescent="0.35">
      <c r="A502" s="103" t="s">
        <v>269</v>
      </c>
      <c r="B502" s="104" t="s">
        <v>78</v>
      </c>
      <c r="C502" s="109" t="s">
        <v>4</v>
      </c>
      <c r="F502" s="46"/>
      <c r="G502" s="48"/>
    </row>
    <row r="503" spans="1:7" x14ac:dyDescent="0.35">
      <c r="A503" s="103" t="s">
        <v>273</v>
      </c>
      <c r="B503" s="104" t="s">
        <v>77</v>
      </c>
      <c r="C503" s="109" t="s">
        <v>4</v>
      </c>
      <c r="F503" s="46"/>
      <c r="G503" s="48"/>
    </row>
    <row r="504" spans="1:7" x14ac:dyDescent="0.35">
      <c r="A504" s="103" t="s">
        <v>1529</v>
      </c>
      <c r="C504" s="109" t="s">
        <v>4</v>
      </c>
      <c r="F504" s="46"/>
      <c r="G504" s="48"/>
    </row>
    <row r="505" spans="1:7" x14ac:dyDescent="0.35">
      <c r="A505" s="103" t="s">
        <v>398</v>
      </c>
      <c r="B505" s="104" t="s">
        <v>78</v>
      </c>
      <c r="C505" s="109" t="s">
        <v>8</v>
      </c>
    </row>
    <row r="506" spans="1:7" x14ac:dyDescent="0.35">
      <c r="A506" s="103" t="s">
        <v>422</v>
      </c>
      <c r="B506" s="104" t="s">
        <v>79</v>
      </c>
      <c r="C506" s="109" t="s">
        <v>8</v>
      </c>
    </row>
    <row r="507" spans="1:7" x14ac:dyDescent="0.35">
      <c r="A507" s="103" t="s">
        <v>693</v>
      </c>
      <c r="B507" s="104" t="s">
        <v>78</v>
      </c>
      <c r="C507" s="109" t="s">
        <v>11</v>
      </c>
      <c r="F507" s="46"/>
      <c r="G507" s="48"/>
    </row>
    <row r="508" spans="1:7" x14ac:dyDescent="0.35">
      <c r="A508" s="103" t="s">
        <v>139</v>
      </c>
      <c r="B508" s="104" t="s">
        <v>79</v>
      </c>
      <c r="C508" s="109" t="s">
        <v>3</v>
      </c>
      <c r="F508" s="49"/>
      <c r="G508" s="48"/>
    </row>
    <row r="509" spans="1:7" x14ac:dyDescent="0.35">
      <c r="A509" s="103" t="s">
        <v>1004</v>
      </c>
      <c r="B509" s="104" t="s">
        <v>77</v>
      </c>
      <c r="C509" s="109" t="s">
        <v>11</v>
      </c>
      <c r="F509" s="46"/>
      <c r="G509" s="48"/>
    </row>
    <row r="510" spans="1:7" x14ac:dyDescent="0.35">
      <c r="A510" s="107" t="s">
        <v>462</v>
      </c>
      <c r="B510" s="108" t="s">
        <v>78</v>
      </c>
      <c r="C510" s="109" t="s">
        <v>31</v>
      </c>
      <c r="F510" s="49"/>
      <c r="G510" s="48"/>
    </row>
    <row r="511" spans="1:7" x14ac:dyDescent="0.35">
      <c r="A511" s="107" t="s">
        <v>463</v>
      </c>
      <c r="B511" s="108" t="s">
        <v>79</v>
      </c>
      <c r="C511" s="109" t="s">
        <v>31</v>
      </c>
      <c r="F511" s="49"/>
      <c r="G511" s="48"/>
    </row>
    <row r="512" spans="1:7" x14ac:dyDescent="0.35">
      <c r="A512" s="103" t="s">
        <v>1372</v>
      </c>
      <c r="B512" s="104" t="s">
        <v>77</v>
      </c>
      <c r="C512" s="109" t="s">
        <v>11</v>
      </c>
      <c r="F512" s="46"/>
      <c r="G512" s="48"/>
    </row>
    <row r="513" spans="1:7" x14ac:dyDescent="0.35">
      <c r="A513" s="107" t="s">
        <v>536</v>
      </c>
      <c r="B513" s="108" t="s">
        <v>79</v>
      </c>
      <c r="C513" s="109" t="s">
        <v>31</v>
      </c>
      <c r="F513" s="49"/>
      <c r="G513" s="48"/>
    </row>
    <row r="514" spans="1:7" x14ac:dyDescent="0.35">
      <c r="A514" s="107" t="s">
        <v>876</v>
      </c>
      <c r="B514" s="108" t="s">
        <v>72</v>
      </c>
      <c r="C514" s="109" t="s">
        <v>31</v>
      </c>
      <c r="F514" s="49"/>
      <c r="G514" s="48"/>
    </row>
    <row r="515" spans="1:7" x14ac:dyDescent="0.35">
      <c r="A515" s="103" t="s">
        <v>1170</v>
      </c>
      <c r="B515" s="104" t="s">
        <v>78</v>
      </c>
      <c r="C515" s="109" t="s">
        <v>56</v>
      </c>
      <c r="F515" s="49"/>
      <c r="G515" s="48"/>
    </row>
    <row r="516" spans="1:7" x14ac:dyDescent="0.35">
      <c r="A516" s="103" t="s">
        <v>1273</v>
      </c>
      <c r="B516" s="104" t="s">
        <v>72</v>
      </c>
      <c r="C516" s="109" t="s">
        <v>1278</v>
      </c>
      <c r="F516" s="49"/>
      <c r="G516" s="48"/>
    </row>
    <row r="517" spans="1:7" x14ac:dyDescent="0.35">
      <c r="A517" s="103" t="s">
        <v>465</v>
      </c>
      <c r="B517" s="104" t="s">
        <v>77</v>
      </c>
      <c r="C517" s="109" t="s">
        <v>31</v>
      </c>
    </row>
    <row r="518" spans="1:7" x14ac:dyDescent="0.35">
      <c r="A518" s="103" t="s">
        <v>695</v>
      </c>
      <c r="B518" s="104" t="s">
        <v>78</v>
      </c>
      <c r="C518" s="109" t="s">
        <v>11</v>
      </c>
      <c r="F518" s="46"/>
      <c r="G518" s="48"/>
    </row>
    <row r="519" spans="1:7" x14ac:dyDescent="0.35">
      <c r="A519" s="107" t="s">
        <v>1317</v>
      </c>
      <c r="B519" s="108" t="s">
        <v>74</v>
      </c>
      <c r="C519" s="109" t="s">
        <v>31</v>
      </c>
      <c r="F519" s="49"/>
      <c r="G519" s="48"/>
    </row>
    <row r="520" spans="1:7" x14ac:dyDescent="0.35">
      <c r="A520" s="107" t="s">
        <v>466</v>
      </c>
      <c r="B520" s="108" t="s">
        <v>76</v>
      </c>
      <c r="C520" s="109" t="s">
        <v>31</v>
      </c>
      <c r="F520" s="49"/>
      <c r="G520" s="48"/>
    </row>
    <row r="521" spans="1:7" x14ac:dyDescent="0.35">
      <c r="A521" s="111" t="s">
        <v>92</v>
      </c>
      <c r="B521" s="112" t="s">
        <v>78</v>
      </c>
      <c r="C521" s="109" t="s">
        <v>6</v>
      </c>
    </row>
    <row r="522" spans="1:7" x14ac:dyDescent="0.35">
      <c r="A522" s="103" t="s">
        <v>717</v>
      </c>
      <c r="B522" s="104" t="s">
        <v>78</v>
      </c>
      <c r="C522" s="109" t="s">
        <v>5</v>
      </c>
    </row>
    <row r="523" spans="1:7" x14ac:dyDescent="0.35">
      <c r="A523" s="103" t="s">
        <v>1223</v>
      </c>
      <c r="B523" s="104" t="s">
        <v>72</v>
      </c>
      <c r="C523" s="109" t="s">
        <v>3</v>
      </c>
      <c r="F523" s="49"/>
      <c r="G523" s="48"/>
    </row>
    <row r="524" spans="1:7" x14ac:dyDescent="0.35">
      <c r="A524" s="107" t="s">
        <v>898</v>
      </c>
      <c r="B524" s="108" t="s">
        <v>77</v>
      </c>
      <c r="C524" s="109" t="s">
        <v>31</v>
      </c>
      <c r="F524" s="49"/>
      <c r="G524" s="48"/>
    </row>
    <row r="525" spans="1:7" x14ac:dyDescent="0.35">
      <c r="A525" s="103" t="s">
        <v>1501</v>
      </c>
      <c r="B525" s="104" t="s">
        <v>74</v>
      </c>
      <c r="C525" s="109" t="s">
        <v>11</v>
      </c>
      <c r="F525" s="46"/>
      <c r="G525" s="48"/>
    </row>
    <row r="526" spans="1:7" x14ac:dyDescent="0.35">
      <c r="A526" s="111" t="s">
        <v>183</v>
      </c>
      <c r="B526" s="112" t="s">
        <v>78</v>
      </c>
      <c r="C526" s="109" t="s">
        <v>6</v>
      </c>
      <c r="F526" s="46"/>
      <c r="G526" s="48"/>
    </row>
    <row r="527" spans="1:7" x14ac:dyDescent="0.35">
      <c r="A527" s="103" t="s">
        <v>386</v>
      </c>
      <c r="B527" s="104" t="s">
        <v>77</v>
      </c>
      <c r="C527" s="109" t="s">
        <v>8</v>
      </c>
    </row>
    <row r="528" spans="1:7" x14ac:dyDescent="0.35">
      <c r="A528" s="103" t="s">
        <v>1224</v>
      </c>
      <c r="B528" s="104" t="s">
        <v>76</v>
      </c>
      <c r="C528" s="109" t="s">
        <v>3</v>
      </c>
      <c r="F528" s="49"/>
      <c r="G528" s="48"/>
    </row>
    <row r="529" spans="1:7" x14ac:dyDescent="0.35">
      <c r="A529" s="107" t="s">
        <v>537</v>
      </c>
      <c r="B529" s="108" t="s">
        <v>72</v>
      </c>
      <c r="C529" s="109" t="s">
        <v>31</v>
      </c>
      <c r="F529" s="49"/>
      <c r="G529" s="48"/>
    </row>
    <row r="530" spans="1:7" x14ac:dyDescent="0.35">
      <c r="A530" s="103" t="s">
        <v>1373</v>
      </c>
      <c r="B530" s="104" t="s">
        <v>78</v>
      </c>
      <c r="C530" s="109" t="s">
        <v>11</v>
      </c>
      <c r="F530" s="46"/>
      <c r="G530" s="48"/>
    </row>
    <row r="531" spans="1:7" x14ac:dyDescent="0.35">
      <c r="A531" s="107" t="s">
        <v>1318</v>
      </c>
      <c r="B531" s="108" t="s">
        <v>72</v>
      </c>
      <c r="C531" s="109" t="s">
        <v>31</v>
      </c>
      <c r="F531" s="49"/>
      <c r="G531" s="48"/>
    </row>
    <row r="532" spans="1:7" x14ac:dyDescent="0.35">
      <c r="A532" s="103" t="s">
        <v>1335</v>
      </c>
      <c r="B532" s="104" t="s">
        <v>72</v>
      </c>
      <c r="C532" s="109" t="s">
        <v>10</v>
      </c>
      <c r="F532" s="49"/>
      <c r="G532" s="48"/>
    </row>
    <row r="533" spans="1:7" x14ac:dyDescent="0.35">
      <c r="A533" s="107" t="s">
        <v>883</v>
      </c>
      <c r="B533" s="108" t="s">
        <v>72</v>
      </c>
      <c r="C533" s="109" t="s">
        <v>31</v>
      </c>
      <c r="F533" s="49"/>
      <c r="G533" s="48"/>
    </row>
    <row r="534" spans="1:7" x14ac:dyDescent="0.35">
      <c r="A534" s="107" t="s">
        <v>1319</v>
      </c>
      <c r="B534" s="108" t="s">
        <v>72</v>
      </c>
      <c r="C534" s="109" t="s">
        <v>31</v>
      </c>
      <c r="F534" s="49"/>
      <c r="G534" s="48"/>
    </row>
    <row r="535" spans="1:7" x14ac:dyDescent="0.35">
      <c r="A535" s="103" t="s">
        <v>794</v>
      </c>
      <c r="B535" s="104" t="s">
        <v>72</v>
      </c>
      <c r="C535" s="109" t="s">
        <v>8</v>
      </c>
    </row>
    <row r="536" spans="1:7" x14ac:dyDescent="0.35">
      <c r="A536" s="107" t="s">
        <v>1320</v>
      </c>
      <c r="B536" s="108" t="s">
        <v>72</v>
      </c>
      <c r="C536" s="109" t="s">
        <v>31</v>
      </c>
      <c r="F536" s="49"/>
      <c r="G536" s="48"/>
    </row>
    <row r="537" spans="1:7" x14ac:dyDescent="0.35">
      <c r="A537" s="111" t="s">
        <v>122</v>
      </c>
      <c r="B537" s="112" t="s">
        <v>75</v>
      </c>
      <c r="C537" s="109" t="s">
        <v>6</v>
      </c>
      <c r="F537" s="46"/>
      <c r="G537" s="48"/>
    </row>
    <row r="538" spans="1:7" x14ac:dyDescent="0.35">
      <c r="A538" s="103" t="s">
        <v>1171</v>
      </c>
      <c r="B538" s="104" t="s">
        <v>78</v>
      </c>
      <c r="C538" s="109" t="s">
        <v>56</v>
      </c>
      <c r="F538" s="49"/>
      <c r="G538" s="48"/>
    </row>
    <row r="539" spans="1:7" x14ac:dyDescent="0.35">
      <c r="A539" s="107" t="s">
        <v>1321</v>
      </c>
      <c r="B539" s="108" t="s">
        <v>72</v>
      </c>
      <c r="C539" s="109" t="s">
        <v>31</v>
      </c>
      <c r="F539" s="49"/>
      <c r="G539" s="48"/>
    </row>
    <row r="540" spans="1:7" x14ac:dyDescent="0.35">
      <c r="A540" s="103" t="s">
        <v>430</v>
      </c>
      <c r="B540" s="104" t="s">
        <v>76</v>
      </c>
      <c r="C540" s="109" t="s">
        <v>8</v>
      </c>
    </row>
    <row r="541" spans="1:7" x14ac:dyDescent="0.35">
      <c r="A541" s="103" t="s">
        <v>220</v>
      </c>
      <c r="B541" s="104" t="s">
        <v>76</v>
      </c>
      <c r="C541" s="109" t="s">
        <v>4</v>
      </c>
      <c r="F541" s="46"/>
      <c r="G541" s="48"/>
    </row>
    <row r="542" spans="1:7" x14ac:dyDescent="0.35">
      <c r="A542" s="103" t="s">
        <v>1225</v>
      </c>
      <c r="B542" s="104" t="s">
        <v>72</v>
      </c>
      <c r="C542" s="109" t="s">
        <v>3</v>
      </c>
      <c r="F542" s="49"/>
      <c r="G542" s="48"/>
    </row>
    <row r="543" spans="1:7" x14ac:dyDescent="0.35">
      <c r="A543" s="103" t="s">
        <v>1005</v>
      </c>
      <c r="B543" s="104" t="s">
        <v>77</v>
      </c>
      <c r="C543" s="109" t="s">
        <v>11</v>
      </c>
      <c r="F543" s="46"/>
      <c r="G543" s="48"/>
    </row>
    <row r="544" spans="1:7" x14ac:dyDescent="0.35">
      <c r="A544" s="103" t="s">
        <v>205</v>
      </c>
      <c r="B544" s="104" t="s">
        <v>77</v>
      </c>
      <c r="C544" s="109" t="s">
        <v>4</v>
      </c>
      <c r="F544" s="46"/>
      <c r="G544" s="48"/>
    </row>
    <row r="545" spans="1:7" x14ac:dyDescent="0.35">
      <c r="A545" s="103" t="s">
        <v>383</v>
      </c>
      <c r="B545" s="104" t="s">
        <v>75</v>
      </c>
      <c r="C545" s="109" t="s">
        <v>8</v>
      </c>
    </row>
    <row r="546" spans="1:7" x14ac:dyDescent="0.35">
      <c r="A546" s="103" t="s">
        <v>208</v>
      </c>
      <c r="B546" s="104" t="s">
        <v>77</v>
      </c>
      <c r="C546" s="109" t="s">
        <v>4</v>
      </c>
      <c r="F546" s="46"/>
      <c r="G546" s="48"/>
    </row>
    <row r="547" spans="1:7" x14ac:dyDescent="0.35">
      <c r="A547" s="103" t="s">
        <v>647</v>
      </c>
      <c r="B547" s="104" t="s">
        <v>76</v>
      </c>
      <c r="C547" s="109" t="s">
        <v>4</v>
      </c>
      <c r="F547" s="46"/>
      <c r="G547" s="48"/>
    </row>
    <row r="548" spans="1:7" x14ac:dyDescent="0.35">
      <c r="A548" s="103" t="s">
        <v>1172</v>
      </c>
      <c r="B548" s="104" t="s">
        <v>78</v>
      </c>
      <c r="C548" s="109" t="s">
        <v>56</v>
      </c>
      <c r="F548" s="49"/>
      <c r="G548" s="48"/>
    </row>
    <row r="549" spans="1:7" x14ac:dyDescent="0.35">
      <c r="A549" s="103" t="s">
        <v>229</v>
      </c>
      <c r="B549" s="104" t="s">
        <v>76</v>
      </c>
      <c r="C549" s="109" t="s">
        <v>4</v>
      </c>
      <c r="F549" s="46"/>
      <c r="G549" s="48"/>
    </row>
    <row r="550" spans="1:7" x14ac:dyDescent="0.35">
      <c r="A550" s="103" t="s">
        <v>1173</v>
      </c>
      <c r="B550" s="104" t="s">
        <v>78</v>
      </c>
      <c r="C550" s="109" t="s">
        <v>56</v>
      </c>
      <c r="F550" s="49"/>
      <c r="G550" s="48"/>
    </row>
    <row r="551" spans="1:7" x14ac:dyDescent="0.35">
      <c r="A551" s="103" t="s">
        <v>648</v>
      </c>
      <c r="B551" s="104" t="s">
        <v>78</v>
      </c>
      <c r="C551" s="109" t="s">
        <v>4</v>
      </c>
      <c r="F551" s="46"/>
      <c r="G551" s="48"/>
    </row>
    <row r="552" spans="1:7" x14ac:dyDescent="0.35">
      <c r="A552" s="103" t="s">
        <v>615</v>
      </c>
      <c r="B552" s="104" t="s">
        <v>76</v>
      </c>
      <c r="C552" s="109" t="s">
        <v>3</v>
      </c>
      <c r="F552" s="49"/>
      <c r="G552" s="48"/>
    </row>
    <row r="553" spans="1:7" x14ac:dyDescent="0.35">
      <c r="A553" s="107" t="s">
        <v>467</v>
      </c>
      <c r="B553" s="108" t="s">
        <v>72</v>
      </c>
      <c r="C553" s="109" t="s">
        <v>31</v>
      </c>
      <c r="F553" s="49"/>
      <c r="G553" s="48"/>
    </row>
    <row r="554" spans="1:7" x14ac:dyDescent="0.35">
      <c r="A554" s="103" t="s">
        <v>1374</v>
      </c>
      <c r="B554" s="104" t="s">
        <v>77</v>
      </c>
      <c r="C554" s="109" t="s">
        <v>11</v>
      </c>
      <c r="F554" s="46"/>
      <c r="G554" s="48"/>
    </row>
    <row r="555" spans="1:7" x14ac:dyDescent="0.35">
      <c r="A555" s="103" t="s">
        <v>886</v>
      </c>
      <c r="B555" s="104" t="s">
        <v>72</v>
      </c>
      <c r="C555" s="109" t="s">
        <v>31</v>
      </c>
      <c r="F555" s="49"/>
      <c r="G555" s="48"/>
    </row>
    <row r="556" spans="1:7" x14ac:dyDescent="0.35">
      <c r="A556" s="103" t="s">
        <v>408</v>
      </c>
      <c r="B556" s="104" t="s">
        <v>78</v>
      </c>
      <c r="C556" s="109" t="s">
        <v>8</v>
      </c>
    </row>
    <row r="557" spans="1:7" x14ac:dyDescent="0.35">
      <c r="A557" s="103" t="s">
        <v>1375</v>
      </c>
      <c r="B557" s="104" t="s">
        <v>79</v>
      </c>
      <c r="C557" s="109" t="s">
        <v>11</v>
      </c>
      <c r="F557" s="46"/>
      <c r="G557" s="48"/>
    </row>
    <row r="558" spans="1:7" x14ac:dyDescent="0.35">
      <c r="A558" s="103" t="s">
        <v>718</v>
      </c>
      <c r="B558" s="104" t="s">
        <v>79</v>
      </c>
      <c r="C558" s="109" t="s">
        <v>5</v>
      </c>
      <c r="F558" s="49"/>
      <c r="G558" s="48"/>
    </row>
    <row r="559" spans="1:7" x14ac:dyDescent="0.35">
      <c r="A559" s="103" t="s">
        <v>1456</v>
      </c>
      <c r="C559" s="109" t="s">
        <v>3</v>
      </c>
      <c r="F559" s="49"/>
      <c r="G559" s="48"/>
    </row>
    <row r="560" spans="1:7" x14ac:dyDescent="0.35">
      <c r="A560" s="103" t="s">
        <v>261</v>
      </c>
      <c r="B560" s="104" t="s">
        <v>76</v>
      </c>
      <c r="C560" s="109" t="s">
        <v>4</v>
      </c>
      <c r="F560" s="92"/>
      <c r="G560" s="48"/>
    </row>
    <row r="561" spans="1:7" x14ac:dyDescent="0.35">
      <c r="A561" s="107" t="s">
        <v>538</v>
      </c>
      <c r="B561" s="108" t="s">
        <v>78</v>
      </c>
      <c r="C561" s="109" t="s">
        <v>31</v>
      </c>
    </row>
    <row r="562" spans="1:7" x14ac:dyDescent="0.35">
      <c r="A562" s="103" t="s">
        <v>1493</v>
      </c>
      <c r="B562" s="104" t="s">
        <v>79</v>
      </c>
      <c r="C562" s="109" t="s">
        <v>3</v>
      </c>
      <c r="F562" s="49"/>
      <c r="G562" s="48"/>
    </row>
    <row r="563" spans="1:7" x14ac:dyDescent="0.35">
      <c r="A563" s="103" t="s">
        <v>262</v>
      </c>
      <c r="B563" s="104" t="s">
        <v>76</v>
      </c>
      <c r="C563" s="109" t="s">
        <v>4</v>
      </c>
      <c r="F563" s="46"/>
      <c r="G563" s="48"/>
    </row>
    <row r="564" spans="1:7" x14ac:dyDescent="0.35">
      <c r="A564" s="103" t="s">
        <v>1265</v>
      </c>
      <c r="B564" s="104" t="s">
        <v>72</v>
      </c>
      <c r="C564" s="109" t="s">
        <v>1278</v>
      </c>
      <c r="F564" s="49"/>
      <c r="G564" s="48"/>
    </row>
    <row r="565" spans="1:7" x14ac:dyDescent="0.35">
      <c r="A565" s="107" t="s">
        <v>468</v>
      </c>
      <c r="B565" s="108" t="s">
        <v>77</v>
      </c>
      <c r="C565" s="109" t="s">
        <v>31</v>
      </c>
      <c r="F565" s="49"/>
      <c r="G565" s="48"/>
    </row>
    <row r="566" spans="1:7" x14ac:dyDescent="0.35">
      <c r="A566" s="103" t="s">
        <v>854</v>
      </c>
      <c r="B566" s="104" t="s">
        <v>72</v>
      </c>
      <c r="C566" s="109" t="s">
        <v>5</v>
      </c>
    </row>
    <row r="567" spans="1:7" x14ac:dyDescent="0.35">
      <c r="A567" s="107" t="s">
        <v>469</v>
      </c>
      <c r="B567" s="108" t="s">
        <v>78</v>
      </c>
      <c r="C567" s="109" t="s">
        <v>31</v>
      </c>
    </row>
    <row r="568" spans="1:7" x14ac:dyDescent="0.35">
      <c r="A568" s="103" t="s">
        <v>571</v>
      </c>
      <c r="B568" s="104" t="s">
        <v>78</v>
      </c>
      <c r="C568" s="109" t="s">
        <v>56</v>
      </c>
      <c r="F568" s="49"/>
      <c r="G568" s="48"/>
    </row>
    <row r="569" spans="1:7" x14ac:dyDescent="0.35">
      <c r="A569" s="103" t="s">
        <v>1262</v>
      </c>
      <c r="B569" s="104" t="s">
        <v>78</v>
      </c>
      <c r="C569" s="109" t="s">
        <v>1278</v>
      </c>
      <c r="F569" s="49"/>
      <c r="G569" s="48"/>
    </row>
    <row r="570" spans="1:7" x14ac:dyDescent="0.35">
      <c r="A570" s="103" t="s">
        <v>1057</v>
      </c>
      <c r="B570" s="104" t="s">
        <v>72</v>
      </c>
      <c r="C570" s="109" t="s">
        <v>8</v>
      </c>
      <c r="F570" s="49"/>
      <c r="G570" s="48"/>
    </row>
    <row r="571" spans="1:7" x14ac:dyDescent="0.35">
      <c r="A571" s="103" t="s">
        <v>1226</v>
      </c>
      <c r="B571" s="104" t="s">
        <v>77</v>
      </c>
      <c r="C571" s="109" t="s">
        <v>3</v>
      </c>
      <c r="F571" s="46"/>
      <c r="G571" s="48"/>
    </row>
    <row r="572" spans="1:7" x14ac:dyDescent="0.35">
      <c r="A572" s="103" t="s">
        <v>1175</v>
      </c>
      <c r="B572" s="104" t="s">
        <v>76</v>
      </c>
      <c r="C572" s="109" t="s">
        <v>56</v>
      </c>
      <c r="F572" s="46"/>
      <c r="G572" s="48"/>
    </row>
    <row r="573" spans="1:7" x14ac:dyDescent="0.35">
      <c r="A573" s="103" t="s">
        <v>1396</v>
      </c>
      <c r="B573" s="104" t="s">
        <v>75</v>
      </c>
      <c r="C573" s="109" t="s">
        <v>8</v>
      </c>
    </row>
    <row r="574" spans="1:7" x14ac:dyDescent="0.35">
      <c r="A574" s="103" t="s">
        <v>1176</v>
      </c>
      <c r="B574" s="104" t="s">
        <v>121</v>
      </c>
      <c r="C574" s="109" t="s">
        <v>56</v>
      </c>
      <c r="F574" s="46"/>
      <c r="G574" s="48"/>
    </row>
    <row r="575" spans="1:7" x14ac:dyDescent="0.35">
      <c r="A575" s="103" t="s">
        <v>1397</v>
      </c>
      <c r="B575" s="104" t="s">
        <v>74</v>
      </c>
      <c r="C575" s="109" t="s">
        <v>8</v>
      </c>
    </row>
    <row r="576" spans="1:7" x14ac:dyDescent="0.35">
      <c r="A576" s="103" t="s">
        <v>328</v>
      </c>
      <c r="B576" s="104" t="s">
        <v>72</v>
      </c>
      <c r="C576" s="109" t="s">
        <v>10</v>
      </c>
      <c r="F576" s="49"/>
      <c r="G576" s="48"/>
    </row>
    <row r="577" spans="1:7" x14ac:dyDescent="0.35">
      <c r="A577" s="103" t="s">
        <v>1336</v>
      </c>
      <c r="B577" s="104" t="s">
        <v>78</v>
      </c>
      <c r="C577" s="109" t="s">
        <v>10</v>
      </c>
      <c r="F577" s="49"/>
      <c r="G577" s="48"/>
    </row>
    <row r="578" spans="1:7" x14ac:dyDescent="0.35">
      <c r="A578" s="107" t="s">
        <v>1322</v>
      </c>
      <c r="B578" s="108" t="s">
        <v>76</v>
      </c>
      <c r="C578" s="109" t="s">
        <v>31</v>
      </c>
      <c r="F578" s="49"/>
      <c r="G578" s="48"/>
    </row>
    <row r="579" spans="1:7" x14ac:dyDescent="0.35">
      <c r="A579" s="103" t="s">
        <v>140</v>
      </c>
      <c r="B579" s="104" t="s">
        <v>78</v>
      </c>
      <c r="C579" s="109" t="s">
        <v>3</v>
      </c>
      <c r="F579" s="49"/>
      <c r="G579" s="48"/>
    </row>
    <row r="580" spans="1:7" x14ac:dyDescent="0.35">
      <c r="A580" s="103" t="s">
        <v>311</v>
      </c>
      <c r="B580" s="104" t="s">
        <v>78</v>
      </c>
      <c r="C580" s="109" t="s">
        <v>56</v>
      </c>
      <c r="F580" s="46"/>
      <c r="G580" s="48"/>
    </row>
    <row r="581" spans="1:7" x14ac:dyDescent="0.35">
      <c r="A581" s="103" t="s">
        <v>1512</v>
      </c>
      <c r="B581" s="104" t="s">
        <v>74</v>
      </c>
      <c r="C581" s="109" t="s">
        <v>8</v>
      </c>
    </row>
    <row r="582" spans="1:7" x14ac:dyDescent="0.35">
      <c r="A582" s="103" t="s">
        <v>1350</v>
      </c>
      <c r="B582" s="104" t="s">
        <v>76</v>
      </c>
      <c r="C582" s="109" t="s">
        <v>4</v>
      </c>
      <c r="F582" s="49"/>
      <c r="G582" s="48"/>
    </row>
    <row r="583" spans="1:7" x14ac:dyDescent="0.35">
      <c r="A583" s="103" t="s">
        <v>967</v>
      </c>
      <c r="B583" s="104" t="s">
        <v>74</v>
      </c>
      <c r="C583" s="109" t="s">
        <v>3</v>
      </c>
      <c r="F583" s="49"/>
      <c r="G583" s="48"/>
    </row>
    <row r="584" spans="1:7" x14ac:dyDescent="0.35">
      <c r="A584" s="111" t="s">
        <v>1051</v>
      </c>
      <c r="B584" s="112" t="s">
        <v>72</v>
      </c>
      <c r="C584" s="109" t="s">
        <v>6</v>
      </c>
    </row>
    <row r="585" spans="1:7" x14ac:dyDescent="0.35">
      <c r="A585" s="103" t="s">
        <v>141</v>
      </c>
      <c r="B585" s="104" t="s">
        <v>72</v>
      </c>
      <c r="C585" s="109" t="s">
        <v>3</v>
      </c>
      <c r="F585" s="47"/>
      <c r="G585" s="48"/>
    </row>
    <row r="586" spans="1:7" x14ac:dyDescent="0.35">
      <c r="A586" s="103" t="s">
        <v>1398</v>
      </c>
      <c r="B586" s="104" t="s">
        <v>72</v>
      </c>
      <c r="C586" s="109" t="s">
        <v>8</v>
      </c>
    </row>
    <row r="587" spans="1:7" x14ac:dyDescent="0.35">
      <c r="A587" s="103" t="s">
        <v>572</v>
      </c>
      <c r="B587" s="104" t="s">
        <v>74</v>
      </c>
      <c r="C587" s="109" t="s">
        <v>56</v>
      </c>
      <c r="F587" s="46"/>
      <c r="G587" s="48"/>
    </row>
    <row r="588" spans="1:7" x14ac:dyDescent="0.35">
      <c r="A588" s="103" t="s">
        <v>1177</v>
      </c>
      <c r="B588" s="104" t="s">
        <v>72</v>
      </c>
      <c r="C588" s="109" t="s">
        <v>56</v>
      </c>
      <c r="F588" s="46"/>
      <c r="G588" s="48"/>
    </row>
    <row r="589" spans="1:7" x14ac:dyDescent="0.35">
      <c r="A589" s="103" t="s">
        <v>1178</v>
      </c>
      <c r="B589" s="104" t="s">
        <v>72</v>
      </c>
      <c r="C589" s="109" t="s">
        <v>56</v>
      </c>
      <c r="F589" s="46"/>
      <c r="G589" s="48"/>
    </row>
    <row r="590" spans="1:7" x14ac:dyDescent="0.35">
      <c r="A590" s="103" t="s">
        <v>403</v>
      </c>
      <c r="B590" s="104" t="s">
        <v>72</v>
      </c>
      <c r="C590" s="109" t="s">
        <v>8</v>
      </c>
    </row>
    <row r="591" spans="1:7" x14ac:dyDescent="0.35">
      <c r="A591" s="103" t="s">
        <v>966</v>
      </c>
      <c r="B591" s="104" t="s">
        <v>72</v>
      </c>
      <c r="C591" s="109" t="s">
        <v>3</v>
      </c>
      <c r="F591" s="49"/>
      <c r="G591" s="48"/>
    </row>
    <row r="592" spans="1:7" x14ac:dyDescent="0.35">
      <c r="A592" s="103" t="s">
        <v>1351</v>
      </c>
      <c r="B592" s="104" t="s">
        <v>72</v>
      </c>
      <c r="C592" s="109" t="s">
        <v>4</v>
      </c>
      <c r="F592" s="46"/>
      <c r="G592" s="48"/>
    </row>
    <row r="593" spans="1:7" x14ac:dyDescent="0.35">
      <c r="A593" s="103" t="s">
        <v>903</v>
      </c>
      <c r="B593" s="104" t="s">
        <v>72</v>
      </c>
      <c r="C593" s="109" t="s">
        <v>56</v>
      </c>
      <c r="F593" s="46"/>
      <c r="G593" s="48"/>
    </row>
    <row r="594" spans="1:7" x14ac:dyDescent="0.35">
      <c r="A594" s="107" t="s">
        <v>896</v>
      </c>
      <c r="B594" s="108" t="s">
        <v>72</v>
      </c>
      <c r="C594" s="109" t="s">
        <v>31</v>
      </c>
      <c r="F594" s="49"/>
      <c r="G594" s="48"/>
    </row>
    <row r="595" spans="1:7" x14ac:dyDescent="0.35">
      <c r="A595" s="103" t="s">
        <v>1063</v>
      </c>
      <c r="B595" s="104" t="s">
        <v>72</v>
      </c>
      <c r="C595" s="109" t="s">
        <v>8</v>
      </c>
    </row>
    <row r="596" spans="1:7" x14ac:dyDescent="0.35">
      <c r="A596" s="103" t="s">
        <v>649</v>
      </c>
      <c r="B596" s="104" t="s">
        <v>74</v>
      </c>
      <c r="C596" s="109" t="s">
        <v>4</v>
      </c>
      <c r="F596" s="46"/>
      <c r="G596" s="48"/>
    </row>
    <row r="597" spans="1:7" x14ac:dyDescent="0.35">
      <c r="A597" s="103" t="s">
        <v>1179</v>
      </c>
      <c r="B597" s="104" t="s">
        <v>79</v>
      </c>
      <c r="C597" s="109" t="s">
        <v>56</v>
      </c>
      <c r="F597" s="46"/>
      <c r="G597" s="48"/>
    </row>
    <row r="598" spans="1:7" x14ac:dyDescent="0.35">
      <c r="A598" s="107" t="s">
        <v>882</v>
      </c>
      <c r="B598" s="108" t="s">
        <v>78</v>
      </c>
      <c r="C598" s="109" t="s">
        <v>31</v>
      </c>
      <c r="F598" s="49"/>
      <c r="G598" s="48"/>
    </row>
    <row r="599" spans="1:7" x14ac:dyDescent="0.35">
      <c r="A599" s="103" t="s">
        <v>236</v>
      </c>
      <c r="B599" s="104" t="s">
        <v>73</v>
      </c>
      <c r="C599" s="109" t="s">
        <v>4</v>
      </c>
      <c r="F599" s="46"/>
      <c r="G599" s="48"/>
    </row>
    <row r="600" spans="1:7" x14ac:dyDescent="0.35">
      <c r="A600" s="103" t="s">
        <v>1376</v>
      </c>
      <c r="B600" s="104" t="s">
        <v>76</v>
      </c>
      <c r="C600" s="109" t="s">
        <v>11</v>
      </c>
      <c r="F600" s="46"/>
      <c r="G600" s="48"/>
    </row>
    <row r="601" spans="1:7" x14ac:dyDescent="0.35">
      <c r="A601" s="103" t="s">
        <v>428</v>
      </c>
      <c r="B601" s="104" t="s">
        <v>73</v>
      </c>
      <c r="C601" s="109" t="s">
        <v>8</v>
      </c>
    </row>
    <row r="602" spans="1:7" x14ac:dyDescent="0.35">
      <c r="A602" s="103" t="s">
        <v>616</v>
      </c>
      <c r="B602" s="104" t="s">
        <v>72</v>
      </c>
      <c r="C602" s="109" t="s">
        <v>3</v>
      </c>
      <c r="F602" s="92"/>
      <c r="G602" s="48"/>
    </row>
    <row r="603" spans="1:7" x14ac:dyDescent="0.35">
      <c r="A603" s="103" t="s">
        <v>1180</v>
      </c>
      <c r="B603" s="104" t="s">
        <v>77</v>
      </c>
      <c r="C603" s="109" t="s">
        <v>56</v>
      </c>
      <c r="F603" s="46"/>
      <c r="G603" s="48"/>
    </row>
    <row r="604" spans="1:7" x14ac:dyDescent="0.35">
      <c r="A604" s="107" t="s">
        <v>470</v>
      </c>
      <c r="B604" s="108" t="s">
        <v>72</v>
      </c>
      <c r="C604" s="109" t="s">
        <v>31</v>
      </c>
      <c r="F604" s="49"/>
      <c r="G604" s="48"/>
    </row>
    <row r="605" spans="1:7" x14ac:dyDescent="0.35">
      <c r="A605" s="107" t="s">
        <v>471</v>
      </c>
      <c r="B605" s="108" t="s">
        <v>78</v>
      </c>
      <c r="C605" s="109" t="s">
        <v>31</v>
      </c>
    </row>
    <row r="606" spans="1:7" x14ac:dyDescent="0.35">
      <c r="A606" s="103" t="s">
        <v>851</v>
      </c>
      <c r="B606" s="104" t="s">
        <v>77</v>
      </c>
      <c r="C606" s="109" t="s">
        <v>5</v>
      </c>
      <c r="F606" s="49"/>
      <c r="G606" s="48"/>
    </row>
    <row r="607" spans="1:7" x14ac:dyDescent="0.35">
      <c r="A607" s="103" t="s">
        <v>1377</v>
      </c>
      <c r="B607" s="104" t="s">
        <v>75</v>
      </c>
      <c r="C607" s="109" t="s">
        <v>11</v>
      </c>
      <c r="F607" s="46"/>
      <c r="G607" s="48"/>
    </row>
    <row r="608" spans="1:7" x14ac:dyDescent="0.35">
      <c r="A608" s="103" t="s">
        <v>1378</v>
      </c>
      <c r="B608" s="104" t="s">
        <v>73</v>
      </c>
      <c r="C608" s="109" t="s">
        <v>11</v>
      </c>
      <c r="F608" s="46"/>
      <c r="G608" s="48"/>
    </row>
    <row r="609" spans="1:7" x14ac:dyDescent="0.35">
      <c r="A609" s="103" t="s">
        <v>573</v>
      </c>
      <c r="B609" s="104" t="s">
        <v>76</v>
      </c>
      <c r="C609" s="109" t="s">
        <v>56</v>
      </c>
      <c r="F609" s="46"/>
      <c r="G609" s="48"/>
    </row>
    <row r="610" spans="1:7" x14ac:dyDescent="0.35">
      <c r="A610" s="103" t="s">
        <v>1181</v>
      </c>
      <c r="B610" s="104" t="s">
        <v>77</v>
      </c>
      <c r="C610" s="109" t="s">
        <v>56</v>
      </c>
      <c r="F610" s="46"/>
      <c r="G610" s="48"/>
    </row>
    <row r="611" spans="1:7" x14ac:dyDescent="0.35">
      <c r="A611" s="103" t="s">
        <v>1528</v>
      </c>
      <c r="B611" s="104" t="s">
        <v>72</v>
      </c>
      <c r="C611" s="109" t="s">
        <v>31</v>
      </c>
    </row>
    <row r="612" spans="1:7" x14ac:dyDescent="0.35">
      <c r="A612" s="103" t="s">
        <v>246</v>
      </c>
      <c r="B612" s="104" t="s">
        <v>75</v>
      </c>
      <c r="C612" s="109" t="s">
        <v>4</v>
      </c>
      <c r="F612" s="92"/>
      <c r="G612" s="48"/>
    </row>
    <row r="613" spans="1:7" x14ac:dyDescent="0.35">
      <c r="A613" s="103" t="s">
        <v>195</v>
      </c>
      <c r="B613" s="104" t="s">
        <v>78</v>
      </c>
      <c r="C613" s="109" t="s">
        <v>11</v>
      </c>
      <c r="F613" s="46"/>
      <c r="G613" s="48"/>
    </row>
    <row r="614" spans="1:7" x14ac:dyDescent="0.35">
      <c r="A614" s="103" t="s">
        <v>1457</v>
      </c>
      <c r="B614" s="104" t="s">
        <v>72</v>
      </c>
      <c r="C614" s="109" t="s">
        <v>3</v>
      </c>
      <c r="F614" s="92"/>
      <c r="G614" s="48"/>
    </row>
    <row r="615" spans="1:7" x14ac:dyDescent="0.35">
      <c r="A615" s="107" t="s">
        <v>472</v>
      </c>
      <c r="B615" s="108" t="s">
        <v>74</v>
      </c>
      <c r="C615" s="109" t="s">
        <v>31</v>
      </c>
      <c r="F615" s="49"/>
      <c r="G615" s="48"/>
    </row>
    <row r="616" spans="1:7" x14ac:dyDescent="0.35">
      <c r="A616" s="103" t="s">
        <v>329</v>
      </c>
      <c r="B616" s="104" t="s">
        <v>76</v>
      </c>
      <c r="C616" s="109" t="s">
        <v>10</v>
      </c>
      <c r="F616" s="49"/>
      <c r="G616" s="48"/>
    </row>
    <row r="617" spans="1:7" x14ac:dyDescent="0.35">
      <c r="A617" s="103" t="s">
        <v>1490</v>
      </c>
      <c r="C617" s="109" t="s">
        <v>4</v>
      </c>
      <c r="F617" s="46"/>
      <c r="G617" s="48"/>
    </row>
    <row r="618" spans="1:7" x14ac:dyDescent="0.35">
      <c r="A618" s="103" t="s">
        <v>245</v>
      </c>
      <c r="B618" s="104" t="s">
        <v>77</v>
      </c>
      <c r="C618" s="109" t="s">
        <v>4</v>
      </c>
      <c r="F618" s="46"/>
      <c r="G618" s="48"/>
    </row>
    <row r="619" spans="1:7" x14ac:dyDescent="0.35">
      <c r="A619" s="103" t="s">
        <v>1182</v>
      </c>
      <c r="B619" s="104" t="s">
        <v>76</v>
      </c>
      <c r="C619" s="109" t="s">
        <v>56</v>
      </c>
      <c r="F619" s="46"/>
      <c r="G619" s="48"/>
    </row>
    <row r="620" spans="1:7" x14ac:dyDescent="0.35">
      <c r="A620" s="103" t="s">
        <v>1447</v>
      </c>
      <c r="B620" s="104" t="s">
        <v>72</v>
      </c>
      <c r="C620" s="109" t="s">
        <v>57</v>
      </c>
      <c r="F620" s="49"/>
      <c r="G620" s="48"/>
    </row>
    <row r="621" spans="1:7" x14ac:dyDescent="0.35">
      <c r="A621" s="111" t="s">
        <v>745</v>
      </c>
      <c r="B621" s="112" t="s">
        <v>77</v>
      </c>
      <c r="C621" s="109" t="s">
        <v>6</v>
      </c>
    </row>
    <row r="622" spans="1:7" x14ac:dyDescent="0.35">
      <c r="A622" s="103" t="s">
        <v>225</v>
      </c>
      <c r="B622" s="104" t="s">
        <v>74</v>
      </c>
      <c r="C622" s="109" t="s">
        <v>4</v>
      </c>
      <c r="F622" s="46"/>
      <c r="G622" s="48"/>
    </row>
    <row r="623" spans="1:7" x14ac:dyDescent="0.35">
      <c r="A623" s="103" t="s">
        <v>1399</v>
      </c>
      <c r="B623" s="104" t="s">
        <v>72</v>
      </c>
      <c r="C623" s="109" t="s">
        <v>8</v>
      </c>
    </row>
    <row r="624" spans="1:7" x14ac:dyDescent="0.35">
      <c r="A624" s="103" t="s">
        <v>795</v>
      </c>
      <c r="B624" s="104" t="s">
        <v>79</v>
      </c>
      <c r="C624" s="109" t="s">
        <v>8</v>
      </c>
    </row>
    <row r="625" spans="1:7" x14ac:dyDescent="0.35">
      <c r="A625" s="111" t="s">
        <v>119</v>
      </c>
      <c r="B625" s="112" t="s">
        <v>79</v>
      </c>
      <c r="C625" s="109" t="s">
        <v>6</v>
      </c>
    </row>
    <row r="626" spans="1:7" x14ac:dyDescent="0.35">
      <c r="A626" s="103" t="s">
        <v>1448</v>
      </c>
      <c r="B626" s="104" t="s">
        <v>76</v>
      </c>
      <c r="C626" s="109" t="s">
        <v>57</v>
      </c>
      <c r="F626" s="49"/>
      <c r="G626" s="48"/>
    </row>
    <row r="627" spans="1:7" x14ac:dyDescent="0.35">
      <c r="A627" s="111" t="s">
        <v>746</v>
      </c>
      <c r="B627" s="112" t="s">
        <v>76</v>
      </c>
      <c r="C627" s="109" t="s">
        <v>6</v>
      </c>
      <c r="F627" s="46"/>
      <c r="G627" s="48"/>
    </row>
    <row r="628" spans="1:7" x14ac:dyDescent="0.35">
      <c r="A628" s="103" t="s">
        <v>1183</v>
      </c>
      <c r="B628" s="104" t="s">
        <v>72</v>
      </c>
      <c r="C628" s="109" t="s">
        <v>56</v>
      </c>
      <c r="F628" s="46"/>
      <c r="G628" s="48"/>
    </row>
    <row r="629" spans="1:7" x14ac:dyDescent="0.35">
      <c r="A629" s="103" t="s">
        <v>1261</v>
      </c>
      <c r="B629" s="104" t="s">
        <v>72</v>
      </c>
      <c r="C629" s="109" t="s">
        <v>1278</v>
      </c>
      <c r="F629" s="49"/>
      <c r="G629" s="48"/>
    </row>
    <row r="630" spans="1:7" x14ac:dyDescent="0.35">
      <c r="A630" s="103" t="s">
        <v>1184</v>
      </c>
      <c r="B630" s="104" t="s">
        <v>74</v>
      </c>
      <c r="C630" s="109" t="s">
        <v>56</v>
      </c>
      <c r="F630" s="46"/>
      <c r="G630" s="48"/>
    </row>
    <row r="631" spans="1:7" x14ac:dyDescent="0.35">
      <c r="A631" s="103" t="s">
        <v>696</v>
      </c>
      <c r="B631" s="104" t="s">
        <v>78</v>
      </c>
      <c r="C631" s="109" t="s">
        <v>11</v>
      </c>
      <c r="F631" s="46"/>
      <c r="G631" s="48"/>
    </row>
    <row r="632" spans="1:7" x14ac:dyDescent="0.35">
      <c r="A632" s="103" t="s">
        <v>1006</v>
      </c>
      <c r="B632" s="104" t="s">
        <v>73</v>
      </c>
      <c r="C632" s="109" t="s">
        <v>11</v>
      </c>
      <c r="F632" s="46"/>
      <c r="G632" s="48"/>
    </row>
    <row r="633" spans="1:7" x14ac:dyDescent="0.35">
      <c r="A633" s="103" t="s">
        <v>650</v>
      </c>
      <c r="B633" s="104" t="s">
        <v>78</v>
      </c>
      <c r="C633" s="109" t="s">
        <v>4</v>
      </c>
      <c r="F633" s="46"/>
      <c r="G633" s="48"/>
    </row>
    <row r="634" spans="1:7" x14ac:dyDescent="0.35">
      <c r="A634" s="103" t="s">
        <v>1400</v>
      </c>
      <c r="B634" s="104" t="s">
        <v>72</v>
      </c>
      <c r="C634" s="109" t="s">
        <v>8</v>
      </c>
    </row>
    <row r="635" spans="1:7" x14ac:dyDescent="0.35">
      <c r="A635" s="103" t="s">
        <v>1464</v>
      </c>
      <c r="B635" s="104" t="s">
        <v>79</v>
      </c>
      <c r="C635" s="109" t="s">
        <v>31</v>
      </c>
      <c r="F635" s="49"/>
      <c r="G635" s="48"/>
    </row>
    <row r="636" spans="1:7" x14ac:dyDescent="0.35">
      <c r="A636" s="103" t="s">
        <v>240</v>
      </c>
      <c r="B636" s="104" t="s">
        <v>78</v>
      </c>
      <c r="C636" s="109" t="s">
        <v>4</v>
      </c>
      <c r="F636" s="46"/>
      <c r="G636" s="48"/>
    </row>
    <row r="637" spans="1:7" x14ac:dyDescent="0.35">
      <c r="A637" s="103" t="s">
        <v>233</v>
      </c>
      <c r="B637" s="104" t="s">
        <v>121</v>
      </c>
      <c r="C637" s="109" t="s">
        <v>4</v>
      </c>
      <c r="F637" s="46"/>
      <c r="G637" s="48"/>
    </row>
    <row r="638" spans="1:7" x14ac:dyDescent="0.35">
      <c r="A638" s="107" t="s">
        <v>1323</v>
      </c>
      <c r="B638" s="108" t="s">
        <v>72</v>
      </c>
      <c r="C638" s="109" t="s">
        <v>31</v>
      </c>
      <c r="F638" s="49"/>
      <c r="G638" s="48"/>
    </row>
    <row r="639" spans="1:7" x14ac:dyDescent="0.35">
      <c r="A639" s="111" t="s">
        <v>747</v>
      </c>
      <c r="B639" s="112" t="s">
        <v>72</v>
      </c>
      <c r="C639" s="109" t="s">
        <v>6</v>
      </c>
    </row>
    <row r="640" spans="1:7" x14ac:dyDescent="0.35">
      <c r="A640" s="107" t="s">
        <v>884</v>
      </c>
      <c r="B640" s="108" t="s">
        <v>72</v>
      </c>
      <c r="C640" s="109" t="s">
        <v>31</v>
      </c>
      <c r="F640" s="49"/>
      <c r="G640" s="48"/>
    </row>
    <row r="641" spans="1:7" x14ac:dyDescent="0.35">
      <c r="A641" s="103" t="s">
        <v>1352</v>
      </c>
      <c r="B641" s="104" t="s">
        <v>78</v>
      </c>
      <c r="C641" s="109" t="s">
        <v>4</v>
      </c>
      <c r="F641" s="92"/>
      <c r="G641" s="48"/>
    </row>
    <row r="642" spans="1:7" x14ac:dyDescent="0.35">
      <c r="A642" s="103" t="s">
        <v>617</v>
      </c>
      <c r="B642" s="104" t="s">
        <v>72</v>
      </c>
      <c r="C642" s="109" t="s">
        <v>3</v>
      </c>
      <c r="F642" s="46"/>
      <c r="G642" s="48"/>
    </row>
    <row r="643" spans="1:7" x14ac:dyDescent="0.35">
      <c r="A643" s="103" t="s">
        <v>1268</v>
      </c>
      <c r="B643" s="104" t="s">
        <v>76</v>
      </c>
      <c r="C643" s="109" t="s">
        <v>1278</v>
      </c>
      <c r="F643" s="49"/>
      <c r="G643" s="48"/>
    </row>
    <row r="644" spans="1:7" x14ac:dyDescent="0.35">
      <c r="A644" s="103" t="s">
        <v>969</v>
      </c>
      <c r="B644" s="104" t="s">
        <v>74</v>
      </c>
      <c r="C644" s="109" t="s">
        <v>3</v>
      </c>
      <c r="F644" s="49"/>
      <c r="G644" s="48"/>
    </row>
    <row r="645" spans="1:7" x14ac:dyDescent="0.35">
      <c r="A645" s="103" t="s">
        <v>1185</v>
      </c>
      <c r="B645" s="104" t="s">
        <v>78</v>
      </c>
      <c r="C645" s="109" t="s">
        <v>56</v>
      </c>
      <c r="F645" s="46"/>
      <c r="G645" s="48"/>
    </row>
    <row r="646" spans="1:7" x14ac:dyDescent="0.35">
      <c r="A646" s="103" t="s">
        <v>1401</v>
      </c>
      <c r="B646" s="104" t="s">
        <v>74</v>
      </c>
      <c r="C646" s="109" t="s">
        <v>8</v>
      </c>
    </row>
    <row r="647" spans="1:7" x14ac:dyDescent="0.35">
      <c r="A647" s="103" t="s">
        <v>1402</v>
      </c>
      <c r="B647" s="104" t="s">
        <v>72</v>
      </c>
      <c r="C647" s="109" t="s">
        <v>8</v>
      </c>
      <c r="F647" s="49"/>
      <c r="G647" s="48"/>
    </row>
    <row r="648" spans="1:7" x14ac:dyDescent="0.35">
      <c r="A648" s="103" t="s">
        <v>796</v>
      </c>
      <c r="B648" s="104" t="s">
        <v>75</v>
      </c>
      <c r="C648" s="109" t="s">
        <v>8</v>
      </c>
      <c r="F648" s="49"/>
      <c r="G648" s="48"/>
    </row>
    <row r="649" spans="1:7" x14ac:dyDescent="0.35">
      <c r="A649" s="111" t="s">
        <v>748</v>
      </c>
      <c r="B649" s="112" t="s">
        <v>78</v>
      </c>
      <c r="C649" s="109" t="s">
        <v>6</v>
      </c>
    </row>
    <row r="650" spans="1:7" x14ac:dyDescent="0.35">
      <c r="A650" s="103" t="s">
        <v>1188</v>
      </c>
      <c r="B650" s="104" t="s">
        <v>75</v>
      </c>
      <c r="C650" s="109" t="s">
        <v>56</v>
      </c>
      <c r="F650" s="46"/>
      <c r="G650" s="48"/>
    </row>
    <row r="651" spans="1:7" x14ac:dyDescent="0.35">
      <c r="A651" s="103" t="s">
        <v>1186</v>
      </c>
      <c r="B651" s="104" t="s">
        <v>78</v>
      </c>
      <c r="C651" s="109" t="s">
        <v>56</v>
      </c>
      <c r="F651" s="46"/>
      <c r="G651" s="48"/>
    </row>
    <row r="652" spans="1:7" x14ac:dyDescent="0.35">
      <c r="A652" s="103" t="s">
        <v>1228</v>
      </c>
      <c r="B652" s="104" t="s">
        <v>76</v>
      </c>
      <c r="C652" s="109" t="s">
        <v>3</v>
      </c>
      <c r="F652" s="46"/>
      <c r="G652" s="48"/>
    </row>
    <row r="653" spans="1:7" x14ac:dyDescent="0.35">
      <c r="A653" s="107" t="s">
        <v>539</v>
      </c>
      <c r="B653" s="108" t="s">
        <v>76</v>
      </c>
      <c r="C653" s="109" t="s">
        <v>31</v>
      </c>
      <c r="F653" s="49"/>
      <c r="G653" s="48"/>
    </row>
    <row r="654" spans="1:7" x14ac:dyDescent="0.35">
      <c r="A654" s="103" t="s">
        <v>574</v>
      </c>
      <c r="B654" s="104" t="s">
        <v>76</v>
      </c>
      <c r="C654" s="109" t="s">
        <v>56</v>
      </c>
      <c r="F654" s="46"/>
      <c r="G654" s="48"/>
    </row>
    <row r="655" spans="1:7" x14ac:dyDescent="0.35">
      <c r="A655" s="107" t="s">
        <v>540</v>
      </c>
      <c r="B655" s="108" t="s">
        <v>121</v>
      </c>
      <c r="C655" s="109" t="s">
        <v>31</v>
      </c>
      <c r="F655" s="49"/>
      <c r="G655" s="48"/>
    </row>
    <row r="656" spans="1:7" x14ac:dyDescent="0.35">
      <c r="A656" s="111" t="s">
        <v>178</v>
      </c>
      <c r="B656" s="112" t="s">
        <v>79</v>
      </c>
      <c r="C656" s="109" t="s">
        <v>6</v>
      </c>
      <c r="F656" s="46"/>
      <c r="G656" s="48"/>
    </row>
    <row r="657" spans="1:7" x14ac:dyDescent="0.35">
      <c r="A657" s="103" t="s">
        <v>1187</v>
      </c>
      <c r="B657" s="104" t="s">
        <v>79</v>
      </c>
      <c r="C657" s="109" t="s">
        <v>56</v>
      </c>
      <c r="F657" s="46"/>
      <c r="G657" s="48"/>
    </row>
    <row r="658" spans="1:7" x14ac:dyDescent="0.35">
      <c r="A658" s="103" t="s">
        <v>541</v>
      </c>
      <c r="B658" s="104" t="s">
        <v>78</v>
      </c>
      <c r="C658" s="109" t="s">
        <v>31</v>
      </c>
      <c r="F658" s="49"/>
      <c r="G658" s="48"/>
    </row>
    <row r="659" spans="1:7" x14ac:dyDescent="0.35">
      <c r="A659" s="107" t="s">
        <v>878</v>
      </c>
      <c r="B659" s="108" t="s">
        <v>72</v>
      </c>
      <c r="C659" s="109" t="s">
        <v>31</v>
      </c>
      <c r="F659" s="49"/>
      <c r="G659" s="48"/>
    </row>
    <row r="660" spans="1:7" x14ac:dyDescent="0.35">
      <c r="A660" s="103" t="s">
        <v>226</v>
      </c>
      <c r="B660" s="104" t="s">
        <v>74</v>
      </c>
      <c r="C660" s="109" t="s">
        <v>4</v>
      </c>
      <c r="F660" s="46"/>
      <c r="G660" s="48"/>
    </row>
    <row r="661" spans="1:7" x14ac:dyDescent="0.35">
      <c r="A661" s="103" t="s">
        <v>797</v>
      </c>
      <c r="B661" s="104" t="s">
        <v>76</v>
      </c>
      <c r="C661" s="109" t="s">
        <v>8</v>
      </c>
    </row>
    <row r="662" spans="1:7" x14ac:dyDescent="0.35">
      <c r="A662" s="103" t="s">
        <v>651</v>
      </c>
      <c r="B662" s="104" t="s">
        <v>78</v>
      </c>
      <c r="C662" s="109" t="s">
        <v>4</v>
      </c>
      <c r="F662" s="46"/>
      <c r="G662" s="48"/>
    </row>
    <row r="663" spans="1:7" x14ac:dyDescent="0.35">
      <c r="A663" s="107" t="s">
        <v>880</v>
      </c>
      <c r="B663" s="108" t="s">
        <v>76</v>
      </c>
      <c r="C663" s="109" t="s">
        <v>31</v>
      </c>
      <c r="F663" s="49"/>
      <c r="G663" s="48"/>
    </row>
    <row r="664" spans="1:7" x14ac:dyDescent="0.35">
      <c r="A664" s="103" t="s">
        <v>575</v>
      </c>
      <c r="B664" s="104" t="s">
        <v>78</v>
      </c>
      <c r="C664" s="109" t="s">
        <v>56</v>
      </c>
      <c r="F664" s="46"/>
      <c r="G664" s="48"/>
    </row>
    <row r="665" spans="1:7" x14ac:dyDescent="0.35">
      <c r="A665" s="103" t="s">
        <v>392</v>
      </c>
      <c r="B665" s="104" t="s">
        <v>72</v>
      </c>
      <c r="C665" s="109" t="s">
        <v>8</v>
      </c>
      <c r="F665" s="49"/>
      <c r="G665" s="48"/>
    </row>
    <row r="666" spans="1:7" x14ac:dyDescent="0.35">
      <c r="A666" s="111" t="s">
        <v>749</v>
      </c>
      <c r="B666" s="112" t="s">
        <v>76</v>
      </c>
      <c r="C666" s="109" t="s">
        <v>6</v>
      </c>
      <c r="F666" s="46"/>
      <c r="G666" s="48"/>
    </row>
    <row r="667" spans="1:7" x14ac:dyDescent="0.35">
      <c r="A667" s="103" t="s">
        <v>237</v>
      </c>
      <c r="B667" s="104" t="s">
        <v>79</v>
      </c>
      <c r="C667" s="109" t="s">
        <v>4</v>
      </c>
      <c r="F667" s="92"/>
      <c r="G667" s="48"/>
    </row>
    <row r="668" spans="1:7" x14ac:dyDescent="0.35">
      <c r="A668" s="103" t="s">
        <v>652</v>
      </c>
      <c r="B668" s="104" t="s">
        <v>78</v>
      </c>
      <c r="C668" s="109" t="s">
        <v>4</v>
      </c>
      <c r="F668" s="46"/>
      <c r="G668" s="48"/>
    </row>
    <row r="669" spans="1:7" x14ac:dyDescent="0.35">
      <c r="A669" s="103" t="s">
        <v>919</v>
      </c>
      <c r="B669" s="104" t="s">
        <v>79</v>
      </c>
      <c r="C669" s="109" t="s">
        <v>10</v>
      </c>
      <c r="F669" s="49"/>
      <c r="G669" s="48"/>
    </row>
    <row r="670" spans="1:7" x14ac:dyDescent="0.35">
      <c r="A670" s="103" t="s">
        <v>576</v>
      </c>
      <c r="B670" s="104" t="s">
        <v>77</v>
      </c>
      <c r="C670" s="109" t="s">
        <v>56</v>
      </c>
      <c r="F670" s="46"/>
      <c r="G670" s="48"/>
    </row>
    <row r="671" spans="1:7" x14ac:dyDescent="0.35">
      <c r="A671" s="103" t="s">
        <v>577</v>
      </c>
      <c r="B671" s="104" t="s">
        <v>77</v>
      </c>
      <c r="C671" s="109" t="s">
        <v>56</v>
      </c>
      <c r="F671" s="46"/>
      <c r="G671" s="48"/>
    </row>
    <row r="672" spans="1:7" x14ac:dyDescent="0.35">
      <c r="A672" s="103" t="s">
        <v>719</v>
      </c>
      <c r="B672" s="104" t="s">
        <v>79</v>
      </c>
      <c r="C672" s="109" t="s">
        <v>5</v>
      </c>
    </row>
    <row r="673" spans="1:7" x14ac:dyDescent="0.35">
      <c r="A673" s="103" t="s">
        <v>1266</v>
      </c>
      <c r="B673" s="104" t="s">
        <v>78</v>
      </c>
      <c r="C673" s="109" t="s">
        <v>1278</v>
      </c>
      <c r="F673" s="49"/>
      <c r="G673" s="48"/>
    </row>
    <row r="674" spans="1:7" x14ac:dyDescent="0.35">
      <c r="A674" s="103" t="s">
        <v>1449</v>
      </c>
      <c r="B674" s="104" t="s">
        <v>77</v>
      </c>
      <c r="C674" s="109" t="s">
        <v>57</v>
      </c>
      <c r="F674" s="49"/>
      <c r="G674" s="48"/>
    </row>
    <row r="675" spans="1:7" x14ac:dyDescent="0.35">
      <c r="A675" s="103" t="s">
        <v>343</v>
      </c>
      <c r="B675" s="104" t="s">
        <v>76</v>
      </c>
      <c r="C675" s="109" t="s">
        <v>5</v>
      </c>
    </row>
    <row r="676" spans="1:7" x14ac:dyDescent="0.35">
      <c r="A676" s="103" t="s">
        <v>343</v>
      </c>
      <c r="B676" s="104" t="s">
        <v>76</v>
      </c>
      <c r="C676" s="109" t="s">
        <v>5</v>
      </c>
      <c r="F676" s="49"/>
      <c r="G676" s="48"/>
    </row>
    <row r="677" spans="1:7" x14ac:dyDescent="0.35">
      <c r="A677" s="107" t="s">
        <v>474</v>
      </c>
      <c r="B677" s="108" t="s">
        <v>75</v>
      </c>
      <c r="C677" s="109" t="s">
        <v>31</v>
      </c>
      <c r="F677" s="49"/>
      <c r="G677" s="48"/>
    </row>
    <row r="678" spans="1:7" x14ac:dyDescent="0.35">
      <c r="A678" s="103" t="s">
        <v>142</v>
      </c>
      <c r="B678" s="104" t="s">
        <v>74</v>
      </c>
      <c r="C678" s="109" t="s">
        <v>56</v>
      </c>
      <c r="F678" s="46"/>
      <c r="G678" s="48"/>
    </row>
    <row r="679" spans="1:7" x14ac:dyDescent="0.35">
      <c r="A679" s="103" t="s">
        <v>1379</v>
      </c>
      <c r="B679" s="104" t="s">
        <v>79</v>
      </c>
      <c r="C679" s="109" t="s">
        <v>11</v>
      </c>
      <c r="F679" s="46"/>
      <c r="G679" s="48"/>
    </row>
    <row r="680" spans="1:7" x14ac:dyDescent="0.35">
      <c r="A680" s="107" t="s">
        <v>542</v>
      </c>
      <c r="B680" s="108" t="s">
        <v>78</v>
      </c>
      <c r="C680" s="109" t="s">
        <v>31</v>
      </c>
      <c r="F680" s="49"/>
      <c r="G680" s="48"/>
    </row>
    <row r="681" spans="1:7" x14ac:dyDescent="0.35">
      <c r="A681" s="103" t="s">
        <v>272</v>
      </c>
      <c r="B681" s="104" t="s">
        <v>72</v>
      </c>
      <c r="C681" s="109" t="s">
        <v>4</v>
      </c>
      <c r="F681" s="46"/>
      <c r="G681" s="48"/>
    </row>
    <row r="682" spans="1:7" x14ac:dyDescent="0.35">
      <c r="A682" s="107" t="s">
        <v>902</v>
      </c>
      <c r="B682" s="108" t="s">
        <v>74</v>
      </c>
      <c r="C682" s="109" t="s">
        <v>31</v>
      </c>
      <c r="F682" s="49"/>
      <c r="G682" s="48"/>
    </row>
    <row r="683" spans="1:7" x14ac:dyDescent="0.35">
      <c r="A683" s="103" t="s">
        <v>920</v>
      </c>
      <c r="B683" s="104" t="s">
        <v>72</v>
      </c>
      <c r="C683" s="109" t="s">
        <v>10</v>
      </c>
      <c r="F683" s="49"/>
      <c r="G683" s="48"/>
    </row>
    <row r="684" spans="1:7" x14ac:dyDescent="0.35">
      <c r="A684" s="103" t="s">
        <v>384</v>
      </c>
      <c r="B684" s="104" t="s">
        <v>76</v>
      </c>
      <c r="C684" s="109" t="s">
        <v>8</v>
      </c>
      <c r="F684" s="49"/>
      <c r="G684" s="48"/>
    </row>
    <row r="685" spans="1:7" x14ac:dyDescent="0.35">
      <c r="A685" s="103" t="s">
        <v>1053</v>
      </c>
      <c r="B685" s="104" t="s">
        <v>74</v>
      </c>
      <c r="C685" s="109" t="s">
        <v>8</v>
      </c>
    </row>
    <row r="686" spans="1:7" x14ac:dyDescent="0.35">
      <c r="A686" s="103" t="s">
        <v>314</v>
      </c>
      <c r="B686" s="104" t="s">
        <v>77</v>
      </c>
      <c r="C686" s="109" t="s">
        <v>56</v>
      </c>
      <c r="F686" s="46"/>
      <c r="G686" s="48"/>
    </row>
    <row r="687" spans="1:7" x14ac:dyDescent="0.35">
      <c r="A687" s="103" t="s">
        <v>344</v>
      </c>
      <c r="B687" s="104" t="s">
        <v>77</v>
      </c>
      <c r="C687" s="109" t="s">
        <v>5</v>
      </c>
    </row>
    <row r="688" spans="1:7" x14ac:dyDescent="0.35">
      <c r="A688" s="103" t="s">
        <v>970</v>
      </c>
      <c r="B688" s="104" t="s">
        <v>79</v>
      </c>
      <c r="C688" s="109" t="s">
        <v>3</v>
      </c>
      <c r="F688" s="92"/>
      <c r="G688" s="48"/>
    </row>
    <row r="689" spans="1:7" x14ac:dyDescent="0.35">
      <c r="A689" s="103" t="s">
        <v>1275</v>
      </c>
      <c r="B689" s="104" t="s">
        <v>74</v>
      </c>
      <c r="C689" s="109" t="s">
        <v>1278</v>
      </c>
      <c r="F689" s="49"/>
      <c r="G689" s="48"/>
    </row>
    <row r="690" spans="1:7" x14ac:dyDescent="0.35">
      <c r="A690" s="103" t="s">
        <v>618</v>
      </c>
      <c r="B690" s="104" t="s">
        <v>73</v>
      </c>
      <c r="C690" s="109" t="s">
        <v>3</v>
      </c>
      <c r="F690" s="92"/>
      <c r="G690" s="48"/>
    </row>
    <row r="691" spans="1:7" x14ac:dyDescent="0.35">
      <c r="A691" s="103" t="s">
        <v>908</v>
      </c>
      <c r="B691" s="104" t="s">
        <v>77</v>
      </c>
      <c r="C691" s="109" t="s">
        <v>56</v>
      </c>
      <c r="F691" s="46"/>
      <c r="G691" s="48"/>
    </row>
    <row r="692" spans="1:7" x14ac:dyDescent="0.35">
      <c r="A692" s="103" t="s">
        <v>1189</v>
      </c>
      <c r="B692" s="104" t="s">
        <v>79</v>
      </c>
      <c r="C692" s="109" t="s">
        <v>56</v>
      </c>
      <c r="F692" s="46"/>
      <c r="G692" s="48"/>
    </row>
    <row r="693" spans="1:7" x14ac:dyDescent="0.35">
      <c r="A693" s="103" t="s">
        <v>1264</v>
      </c>
      <c r="B693" s="104" t="s">
        <v>74</v>
      </c>
      <c r="C693" s="109" t="s">
        <v>1278</v>
      </c>
      <c r="F693" s="49"/>
      <c r="G693" s="48"/>
    </row>
    <row r="694" spans="1:7" x14ac:dyDescent="0.35">
      <c r="A694" s="103" t="s">
        <v>231</v>
      </c>
      <c r="B694" s="104" t="s">
        <v>77</v>
      </c>
      <c r="C694" s="109" t="s">
        <v>4</v>
      </c>
      <c r="F694" s="46"/>
      <c r="G694" s="48"/>
    </row>
    <row r="695" spans="1:7" x14ac:dyDescent="0.35">
      <c r="A695" s="103" t="s">
        <v>231</v>
      </c>
      <c r="B695" s="104" t="s">
        <v>75</v>
      </c>
      <c r="C695" s="109" t="s">
        <v>11</v>
      </c>
      <c r="F695" s="46"/>
      <c r="G695" s="48"/>
    </row>
    <row r="696" spans="1:7" x14ac:dyDescent="0.35">
      <c r="A696" s="103" t="s">
        <v>921</v>
      </c>
      <c r="B696" s="104" t="s">
        <v>74</v>
      </c>
      <c r="C696" s="109" t="s">
        <v>10</v>
      </c>
      <c r="F696" s="49"/>
      <c r="G696" s="48"/>
    </row>
    <row r="697" spans="1:7" x14ac:dyDescent="0.35">
      <c r="A697" s="103" t="s">
        <v>578</v>
      </c>
      <c r="B697" s="104" t="s">
        <v>78</v>
      </c>
      <c r="C697" s="109" t="s">
        <v>56</v>
      </c>
      <c r="F697" s="46"/>
      <c r="G697" s="48"/>
    </row>
    <row r="698" spans="1:7" x14ac:dyDescent="0.35">
      <c r="A698" s="107" t="s">
        <v>543</v>
      </c>
      <c r="B698" s="108" t="s">
        <v>77</v>
      </c>
      <c r="C698" s="109" t="s">
        <v>31</v>
      </c>
    </row>
    <row r="699" spans="1:7" x14ac:dyDescent="0.35">
      <c r="A699" s="103" t="s">
        <v>1007</v>
      </c>
      <c r="B699" s="104" t="s">
        <v>77</v>
      </c>
      <c r="C699" s="109" t="s">
        <v>11</v>
      </c>
      <c r="F699" s="46"/>
      <c r="G699" s="48"/>
    </row>
    <row r="700" spans="1:7" x14ac:dyDescent="0.35">
      <c r="A700" s="103" t="s">
        <v>1190</v>
      </c>
      <c r="B700" s="104" t="s">
        <v>76</v>
      </c>
      <c r="C700" s="109" t="s">
        <v>56</v>
      </c>
      <c r="F700" s="46"/>
      <c r="G700" s="48"/>
    </row>
    <row r="701" spans="1:7" x14ac:dyDescent="0.35">
      <c r="A701" s="107" t="s">
        <v>1324</v>
      </c>
      <c r="B701" s="108" t="s">
        <v>72</v>
      </c>
      <c r="C701" s="109" t="s">
        <v>31</v>
      </c>
    </row>
    <row r="702" spans="1:7" x14ac:dyDescent="0.35">
      <c r="A702" s="103" t="s">
        <v>852</v>
      </c>
      <c r="B702" s="104" t="s">
        <v>79</v>
      </c>
      <c r="C702" s="109" t="s">
        <v>5</v>
      </c>
      <c r="F702" s="46"/>
      <c r="G702" s="48"/>
    </row>
    <row r="703" spans="1:7" x14ac:dyDescent="0.35">
      <c r="A703" s="103" t="s">
        <v>1191</v>
      </c>
      <c r="B703" s="104" t="s">
        <v>74</v>
      </c>
      <c r="C703" s="109" t="s">
        <v>56</v>
      </c>
      <c r="F703" s="46"/>
      <c r="G703" s="48"/>
    </row>
    <row r="704" spans="1:7" x14ac:dyDescent="0.35">
      <c r="A704" s="103" t="s">
        <v>922</v>
      </c>
      <c r="B704" s="104" t="s">
        <v>72</v>
      </c>
      <c r="C704" s="109" t="s">
        <v>10</v>
      </c>
      <c r="F704" s="49"/>
      <c r="G704" s="48"/>
    </row>
    <row r="705" spans="1:7" x14ac:dyDescent="0.35">
      <c r="A705" s="103" t="s">
        <v>1458</v>
      </c>
      <c r="C705" s="109" t="s">
        <v>3</v>
      </c>
      <c r="F705" s="92"/>
      <c r="G705" s="48"/>
    </row>
    <row r="706" spans="1:7" x14ac:dyDescent="0.35">
      <c r="A706" s="103" t="s">
        <v>971</v>
      </c>
      <c r="B706" s="104" t="s">
        <v>77</v>
      </c>
      <c r="C706" s="109" t="s">
        <v>3</v>
      </c>
      <c r="F706" s="49"/>
      <c r="G706" s="48"/>
    </row>
    <row r="707" spans="1:7" x14ac:dyDescent="0.35">
      <c r="A707" s="103" t="s">
        <v>1192</v>
      </c>
      <c r="B707" s="104" t="s">
        <v>76</v>
      </c>
      <c r="C707" s="109" t="s">
        <v>56</v>
      </c>
      <c r="F707" s="46"/>
      <c r="G707" s="48"/>
    </row>
    <row r="708" spans="1:7" x14ac:dyDescent="0.35">
      <c r="A708" s="107" t="s">
        <v>477</v>
      </c>
      <c r="B708" s="108" t="s">
        <v>79</v>
      </c>
      <c r="C708" s="109" t="s">
        <v>31</v>
      </c>
    </row>
    <row r="709" spans="1:7" x14ac:dyDescent="0.35">
      <c r="A709" s="107" t="s">
        <v>544</v>
      </c>
      <c r="B709" s="108" t="s">
        <v>78</v>
      </c>
      <c r="C709" s="109" t="s">
        <v>31</v>
      </c>
      <c r="F709" s="49"/>
      <c r="G709" s="48"/>
    </row>
    <row r="710" spans="1:7" x14ac:dyDescent="0.35">
      <c r="A710" s="111" t="s">
        <v>1474</v>
      </c>
      <c r="B710" s="112"/>
      <c r="C710" s="109" t="s">
        <v>6</v>
      </c>
    </row>
    <row r="711" spans="1:7" x14ac:dyDescent="0.35">
      <c r="A711" s="111" t="s">
        <v>752</v>
      </c>
      <c r="B711" s="112" t="s">
        <v>76</v>
      </c>
      <c r="C711" s="109" t="s">
        <v>6</v>
      </c>
      <c r="F711" s="49"/>
      <c r="G711" s="48"/>
    </row>
    <row r="712" spans="1:7" x14ac:dyDescent="0.35">
      <c r="A712" s="103" t="s">
        <v>395</v>
      </c>
      <c r="B712" s="104" t="s">
        <v>74</v>
      </c>
      <c r="C712" s="109" t="s">
        <v>8</v>
      </c>
    </row>
    <row r="713" spans="1:7" x14ac:dyDescent="0.35">
      <c r="A713" s="103" t="s">
        <v>239</v>
      </c>
      <c r="B713" s="104" t="s">
        <v>72</v>
      </c>
      <c r="C713" s="109" t="s">
        <v>4</v>
      </c>
      <c r="F713" s="46"/>
      <c r="G713" s="48"/>
    </row>
    <row r="714" spans="1:7" x14ac:dyDescent="0.35">
      <c r="A714" s="103" t="s">
        <v>976</v>
      </c>
      <c r="B714" s="104" t="s">
        <v>79</v>
      </c>
      <c r="C714" s="109" t="s">
        <v>4</v>
      </c>
      <c r="F714" s="46"/>
      <c r="G714" s="48"/>
    </row>
    <row r="715" spans="1:7" x14ac:dyDescent="0.35">
      <c r="A715" s="103" t="s">
        <v>1008</v>
      </c>
      <c r="B715" s="104" t="s">
        <v>78</v>
      </c>
      <c r="C715" s="109" t="s">
        <v>11</v>
      </c>
      <c r="F715" s="46"/>
      <c r="G715" s="48"/>
    </row>
    <row r="716" spans="1:7" x14ac:dyDescent="0.35">
      <c r="A716" s="107" t="s">
        <v>478</v>
      </c>
      <c r="B716" s="108" t="s">
        <v>78</v>
      </c>
      <c r="C716" s="109" t="s">
        <v>31</v>
      </c>
      <c r="F716" s="49"/>
      <c r="G716" s="48"/>
    </row>
    <row r="717" spans="1:7" x14ac:dyDescent="0.35">
      <c r="A717" s="103" t="s">
        <v>579</v>
      </c>
      <c r="B717" s="104" t="s">
        <v>79</v>
      </c>
      <c r="C717" s="109" t="s">
        <v>56</v>
      </c>
      <c r="F717" s="46"/>
      <c r="G717" s="48"/>
    </row>
    <row r="718" spans="1:7" x14ac:dyDescent="0.35">
      <c r="A718" s="103" t="s">
        <v>1193</v>
      </c>
      <c r="B718" s="104" t="s">
        <v>72</v>
      </c>
      <c r="C718" s="109" t="s">
        <v>56</v>
      </c>
      <c r="F718" s="46"/>
      <c r="G718" s="48"/>
    </row>
    <row r="719" spans="1:7" x14ac:dyDescent="0.35">
      <c r="A719" s="103" t="s">
        <v>619</v>
      </c>
      <c r="B719" s="104" t="s">
        <v>76</v>
      </c>
      <c r="C719" s="109" t="s">
        <v>3</v>
      </c>
      <c r="F719" s="92"/>
      <c r="G719" s="48"/>
    </row>
    <row r="720" spans="1:7" x14ac:dyDescent="0.35">
      <c r="A720" s="103" t="s">
        <v>1194</v>
      </c>
      <c r="B720" s="104" t="s">
        <v>76</v>
      </c>
      <c r="C720" s="109" t="s">
        <v>56</v>
      </c>
      <c r="F720" s="46"/>
      <c r="G720" s="48"/>
    </row>
    <row r="721" spans="1:7" x14ac:dyDescent="0.35">
      <c r="A721" s="103" t="s">
        <v>1229</v>
      </c>
      <c r="B721" s="104" t="s">
        <v>74</v>
      </c>
      <c r="C721" s="109" t="s">
        <v>3</v>
      </c>
      <c r="F721" s="46"/>
      <c r="G721" s="48"/>
    </row>
    <row r="722" spans="1:7" x14ac:dyDescent="0.35">
      <c r="A722" s="103" t="s">
        <v>620</v>
      </c>
      <c r="B722" s="104" t="s">
        <v>75</v>
      </c>
      <c r="C722" s="109" t="s">
        <v>3</v>
      </c>
      <c r="F722" s="92"/>
      <c r="G722" s="48"/>
    </row>
    <row r="723" spans="1:7" x14ac:dyDescent="0.35">
      <c r="A723" s="103" t="s">
        <v>1195</v>
      </c>
      <c r="B723" s="104" t="s">
        <v>79</v>
      </c>
      <c r="C723" s="109" t="s">
        <v>56</v>
      </c>
      <c r="F723" s="46"/>
      <c r="G723" s="48"/>
    </row>
    <row r="724" spans="1:7" x14ac:dyDescent="0.35">
      <c r="A724" s="103" t="s">
        <v>257</v>
      </c>
      <c r="B724" s="104" t="s">
        <v>74</v>
      </c>
      <c r="C724" s="109" t="s">
        <v>4</v>
      </c>
      <c r="F724" s="46"/>
      <c r="G724" s="48"/>
    </row>
    <row r="725" spans="1:7" x14ac:dyDescent="0.35">
      <c r="A725" s="111" t="s">
        <v>1049</v>
      </c>
      <c r="B725" s="112" t="s">
        <v>78</v>
      </c>
      <c r="C725" s="109" t="s">
        <v>6</v>
      </c>
    </row>
    <row r="726" spans="1:7" x14ac:dyDescent="0.35">
      <c r="A726" s="107" t="s">
        <v>1325</v>
      </c>
      <c r="B726" s="108" t="s">
        <v>76</v>
      </c>
      <c r="C726" s="109" t="s">
        <v>31</v>
      </c>
      <c r="F726" s="49"/>
      <c r="G726" s="48"/>
    </row>
    <row r="727" spans="1:7" x14ac:dyDescent="0.35">
      <c r="A727" s="103" t="s">
        <v>580</v>
      </c>
      <c r="B727" s="104" t="s">
        <v>76</v>
      </c>
      <c r="C727" s="109" t="s">
        <v>56</v>
      </c>
      <c r="F727" s="46"/>
      <c r="G727" s="48"/>
    </row>
    <row r="728" spans="1:7" x14ac:dyDescent="0.35">
      <c r="A728" s="111" t="s">
        <v>753</v>
      </c>
      <c r="B728" s="112" t="s">
        <v>75</v>
      </c>
      <c r="C728" s="109" t="s">
        <v>6</v>
      </c>
      <c r="F728" s="46"/>
      <c r="G728" s="48"/>
    </row>
    <row r="729" spans="1:7" x14ac:dyDescent="0.35">
      <c r="A729" s="103" t="s">
        <v>1450</v>
      </c>
      <c r="B729" s="104" t="s">
        <v>78</v>
      </c>
      <c r="C729" s="109" t="s">
        <v>57</v>
      </c>
      <c r="F729" s="49"/>
      <c r="G729" s="48"/>
    </row>
    <row r="730" spans="1:7" x14ac:dyDescent="0.35">
      <c r="A730" s="103" t="s">
        <v>1489</v>
      </c>
      <c r="C730" s="109" t="s">
        <v>4</v>
      </c>
      <c r="F730" s="92"/>
      <c r="G730" s="48"/>
    </row>
    <row r="731" spans="1:7" x14ac:dyDescent="0.35">
      <c r="A731" s="103" t="s">
        <v>258</v>
      </c>
      <c r="B731" s="104" t="s">
        <v>74</v>
      </c>
      <c r="C731" s="109" t="s">
        <v>4</v>
      </c>
      <c r="F731" s="46"/>
      <c r="G731" s="48"/>
    </row>
    <row r="732" spans="1:7" x14ac:dyDescent="0.35">
      <c r="A732" s="103" t="s">
        <v>1196</v>
      </c>
      <c r="B732" s="104" t="s">
        <v>72</v>
      </c>
      <c r="C732" s="109" t="s">
        <v>56</v>
      </c>
      <c r="F732" s="46"/>
      <c r="G732" s="48"/>
    </row>
    <row r="733" spans="1:7" x14ac:dyDescent="0.35">
      <c r="A733" s="103" t="s">
        <v>1197</v>
      </c>
      <c r="B733" s="104" t="s">
        <v>72</v>
      </c>
      <c r="C733" s="109" t="s">
        <v>56</v>
      </c>
      <c r="F733" s="46"/>
      <c r="G733" s="48"/>
    </row>
    <row r="734" spans="1:7" x14ac:dyDescent="0.35">
      <c r="A734" s="111" t="s">
        <v>1042</v>
      </c>
      <c r="B734" s="112" t="s">
        <v>72</v>
      </c>
      <c r="C734" s="109" t="s">
        <v>6</v>
      </c>
      <c r="F734" s="46"/>
      <c r="G734" s="48"/>
    </row>
    <row r="735" spans="1:7" x14ac:dyDescent="0.35">
      <c r="A735" s="111" t="s">
        <v>754</v>
      </c>
      <c r="B735" s="112" t="s">
        <v>77</v>
      </c>
      <c r="C735" s="109" t="s">
        <v>6</v>
      </c>
      <c r="F735" s="46"/>
      <c r="G735" s="48"/>
    </row>
    <row r="736" spans="1:7" x14ac:dyDescent="0.35">
      <c r="A736" s="103" t="s">
        <v>223</v>
      </c>
      <c r="B736" s="104" t="s">
        <v>72</v>
      </c>
      <c r="C736" s="109" t="s">
        <v>4</v>
      </c>
      <c r="F736" s="46"/>
      <c r="G736" s="48"/>
    </row>
    <row r="737" spans="1:7" x14ac:dyDescent="0.35">
      <c r="A737" s="103" t="s">
        <v>1198</v>
      </c>
      <c r="B737" s="104" t="s">
        <v>72</v>
      </c>
      <c r="C737" s="109" t="s">
        <v>56</v>
      </c>
      <c r="F737" s="46"/>
      <c r="G737" s="48"/>
    </row>
    <row r="738" spans="1:7" x14ac:dyDescent="0.35">
      <c r="A738" s="111" t="s">
        <v>755</v>
      </c>
      <c r="B738" s="112" t="s">
        <v>74</v>
      </c>
      <c r="C738" s="109" t="s">
        <v>6</v>
      </c>
    </row>
    <row r="739" spans="1:7" x14ac:dyDescent="0.35">
      <c r="A739" s="111" t="s">
        <v>697</v>
      </c>
      <c r="B739" s="112" t="s">
        <v>75</v>
      </c>
      <c r="C739" s="109" t="s">
        <v>6</v>
      </c>
      <c r="F739" s="46"/>
      <c r="G739" s="48"/>
    </row>
    <row r="740" spans="1:7" x14ac:dyDescent="0.35">
      <c r="A740" s="103" t="s">
        <v>1199</v>
      </c>
      <c r="B740" s="104" t="s">
        <v>74</v>
      </c>
      <c r="C740" s="109" t="s">
        <v>56</v>
      </c>
      <c r="F740" s="46"/>
      <c r="G740" s="48"/>
    </row>
    <row r="741" spans="1:7" x14ac:dyDescent="0.35">
      <c r="A741" s="107" t="s">
        <v>479</v>
      </c>
      <c r="B741" s="108" t="s">
        <v>72</v>
      </c>
      <c r="C741" s="109" t="s">
        <v>31</v>
      </c>
      <c r="F741" s="49"/>
      <c r="G741" s="48"/>
    </row>
    <row r="742" spans="1:7" x14ac:dyDescent="0.35">
      <c r="A742" s="103" t="s">
        <v>211</v>
      </c>
      <c r="B742" s="104" t="s">
        <v>79</v>
      </c>
      <c r="C742" s="109" t="s">
        <v>4</v>
      </c>
      <c r="F742" s="46"/>
      <c r="G742" s="48"/>
    </row>
    <row r="743" spans="1:7" x14ac:dyDescent="0.35">
      <c r="A743" s="103" t="s">
        <v>720</v>
      </c>
      <c r="B743" s="104" t="s">
        <v>77</v>
      </c>
      <c r="C743" s="109" t="s">
        <v>5</v>
      </c>
    </row>
    <row r="744" spans="1:7" x14ac:dyDescent="0.35">
      <c r="A744" s="103" t="s">
        <v>1200</v>
      </c>
      <c r="B744" s="104" t="s">
        <v>75</v>
      </c>
      <c r="C744" s="109" t="s">
        <v>56</v>
      </c>
      <c r="F744" s="46"/>
      <c r="G744" s="48"/>
    </row>
    <row r="745" spans="1:7" x14ac:dyDescent="0.35">
      <c r="A745" s="111" t="s">
        <v>80</v>
      </c>
      <c r="B745" s="112" t="s">
        <v>121</v>
      </c>
      <c r="C745" s="109" t="s">
        <v>6</v>
      </c>
    </row>
    <row r="746" spans="1:7" x14ac:dyDescent="0.35">
      <c r="A746" s="103" t="s">
        <v>145</v>
      </c>
      <c r="B746" s="104" t="s">
        <v>73</v>
      </c>
      <c r="C746" s="109" t="s">
        <v>3</v>
      </c>
      <c r="F746" s="92"/>
      <c r="G746" s="48"/>
    </row>
    <row r="747" spans="1:7" x14ac:dyDescent="0.35">
      <c r="A747" s="103" t="s">
        <v>253</v>
      </c>
      <c r="B747" s="104" t="s">
        <v>121</v>
      </c>
      <c r="C747" s="109" t="s">
        <v>4</v>
      </c>
      <c r="F747" s="46"/>
      <c r="G747" s="48"/>
    </row>
    <row r="748" spans="1:7" x14ac:dyDescent="0.35">
      <c r="A748" s="103" t="s">
        <v>905</v>
      </c>
      <c r="B748" s="104" t="s">
        <v>76</v>
      </c>
      <c r="C748" s="109" t="s">
        <v>56</v>
      </c>
      <c r="F748" s="46"/>
      <c r="G748" s="48"/>
    </row>
    <row r="749" spans="1:7" x14ac:dyDescent="0.35">
      <c r="A749" s="103" t="s">
        <v>330</v>
      </c>
      <c r="B749" s="104" t="s">
        <v>72</v>
      </c>
      <c r="C749" s="109" t="s">
        <v>10</v>
      </c>
      <c r="F749" s="49"/>
      <c r="G749" s="48"/>
    </row>
    <row r="750" spans="1:7" x14ac:dyDescent="0.35">
      <c r="A750" s="107" t="s">
        <v>1326</v>
      </c>
      <c r="B750" s="108" t="s">
        <v>72</v>
      </c>
      <c r="C750" s="109" t="s">
        <v>31</v>
      </c>
      <c r="F750" s="49"/>
      <c r="G750" s="48"/>
    </row>
    <row r="751" spans="1:7" x14ac:dyDescent="0.35">
      <c r="A751" s="103" t="s">
        <v>421</v>
      </c>
      <c r="B751" s="104" t="s">
        <v>121</v>
      </c>
      <c r="C751" s="109" t="s">
        <v>8</v>
      </c>
      <c r="F751" s="49"/>
      <c r="G751" s="48"/>
    </row>
    <row r="752" spans="1:7" x14ac:dyDescent="0.35">
      <c r="A752" s="103" t="s">
        <v>698</v>
      </c>
      <c r="B752" s="104" t="s">
        <v>77</v>
      </c>
      <c r="C752" s="109" t="s">
        <v>11</v>
      </c>
      <c r="F752" s="46"/>
      <c r="G752" s="48"/>
    </row>
    <row r="753" spans="1:7" x14ac:dyDescent="0.35">
      <c r="A753" s="103" t="s">
        <v>1201</v>
      </c>
      <c r="B753" s="104" t="s">
        <v>73</v>
      </c>
      <c r="C753" s="109" t="s">
        <v>56</v>
      </c>
      <c r="F753" s="46"/>
      <c r="G753" s="48"/>
    </row>
    <row r="754" spans="1:7" x14ac:dyDescent="0.35">
      <c r="A754" s="103" t="s">
        <v>798</v>
      </c>
      <c r="B754" s="104" t="s">
        <v>72</v>
      </c>
      <c r="C754" s="109" t="s">
        <v>8</v>
      </c>
      <c r="F754" s="49"/>
      <c r="G754" s="48"/>
    </row>
    <row r="755" spans="1:7" x14ac:dyDescent="0.35">
      <c r="A755" s="103" t="s">
        <v>1202</v>
      </c>
      <c r="B755" s="104" t="s">
        <v>76</v>
      </c>
      <c r="C755" s="109" t="s">
        <v>56</v>
      </c>
      <c r="F755" s="46"/>
      <c r="G755" s="48"/>
    </row>
    <row r="756" spans="1:7" x14ac:dyDescent="0.35">
      <c r="A756" s="107" t="s">
        <v>897</v>
      </c>
      <c r="B756" s="108" t="s">
        <v>74</v>
      </c>
      <c r="C756" s="109" t="s">
        <v>31</v>
      </c>
    </row>
    <row r="757" spans="1:7" x14ac:dyDescent="0.35">
      <c r="A757" s="107" t="s">
        <v>480</v>
      </c>
      <c r="B757" s="108" t="s">
        <v>77</v>
      </c>
      <c r="C757" s="109" t="s">
        <v>31</v>
      </c>
    </row>
    <row r="758" spans="1:7" x14ac:dyDescent="0.35">
      <c r="A758" s="111" t="s">
        <v>1045</v>
      </c>
      <c r="B758" s="112" t="s">
        <v>72</v>
      </c>
      <c r="C758" s="109" t="s">
        <v>6</v>
      </c>
      <c r="F758" s="49"/>
      <c r="G758" s="48"/>
    </row>
    <row r="759" spans="1:7" x14ac:dyDescent="0.35">
      <c r="A759" s="103" t="s">
        <v>1466</v>
      </c>
      <c r="C759" s="109" t="s">
        <v>57</v>
      </c>
      <c r="F759" s="49"/>
      <c r="G759" s="48"/>
    </row>
    <row r="760" spans="1:7" x14ac:dyDescent="0.35">
      <c r="A760" s="103" t="s">
        <v>1203</v>
      </c>
      <c r="B760" s="104" t="s">
        <v>76</v>
      </c>
      <c r="C760" s="109" t="s">
        <v>56</v>
      </c>
      <c r="F760" s="46"/>
      <c r="G760" s="48"/>
    </row>
    <row r="761" spans="1:7" x14ac:dyDescent="0.35">
      <c r="A761" s="103" t="s">
        <v>621</v>
      </c>
      <c r="B761" s="104" t="s">
        <v>72</v>
      </c>
      <c r="C761" s="109" t="s">
        <v>3</v>
      </c>
      <c r="F761" s="92"/>
      <c r="G761" s="48"/>
    </row>
    <row r="762" spans="1:7" x14ac:dyDescent="0.35">
      <c r="A762" s="103" t="s">
        <v>799</v>
      </c>
      <c r="B762" s="104" t="s">
        <v>74</v>
      </c>
      <c r="C762" s="109" t="s">
        <v>8</v>
      </c>
    </row>
    <row r="763" spans="1:7" x14ac:dyDescent="0.35">
      <c r="A763" s="103" t="s">
        <v>518</v>
      </c>
      <c r="B763" s="104" t="s">
        <v>74</v>
      </c>
      <c r="C763" s="109" t="s">
        <v>57</v>
      </c>
      <c r="F763" s="49"/>
      <c r="G763" s="48"/>
    </row>
    <row r="764" spans="1:7" x14ac:dyDescent="0.35">
      <c r="A764" s="103" t="s">
        <v>622</v>
      </c>
      <c r="B764" s="104" t="s">
        <v>72</v>
      </c>
      <c r="C764" s="109" t="s">
        <v>3</v>
      </c>
      <c r="F764" s="92"/>
      <c r="G764" s="48"/>
    </row>
    <row r="765" spans="1:7" x14ac:dyDescent="0.35">
      <c r="A765" s="103" t="s">
        <v>1404</v>
      </c>
      <c r="B765" s="104" t="s">
        <v>72</v>
      </c>
      <c r="C765" s="109" t="s">
        <v>8</v>
      </c>
    </row>
    <row r="766" spans="1:7" x14ac:dyDescent="0.35">
      <c r="A766" s="111" t="s">
        <v>124</v>
      </c>
      <c r="B766" s="112" t="s">
        <v>72</v>
      </c>
      <c r="C766" s="109" t="s">
        <v>6</v>
      </c>
      <c r="F766" s="46"/>
      <c r="G766" s="48"/>
    </row>
    <row r="767" spans="1:7" x14ac:dyDescent="0.35">
      <c r="A767" s="107" t="s">
        <v>1327</v>
      </c>
      <c r="B767" s="108" t="s">
        <v>72</v>
      </c>
      <c r="C767" s="109" t="s">
        <v>31</v>
      </c>
      <c r="F767" s="49"/>
      <c r="G767" s="48"/>
    </row>
    <row r="768" spans="1:7" x14ac:dyDescent="0.35">
      <c r="A768" s="103" t="s">
        <v>1405</v>
      </c>
      <c r="B768" s="104" t="s">
        <v>74</v>
      </c>
      <c r="C768" s="109" t="s">
        <v>8</v>
      </c>
    </row>
    <row r="769" spans="1:7" x14ac:dyDescent="0.35">
      <c r="A769" s="111" t="s">
        <v>120</v>
      </c>
      <c r="B769" s="112" t="s">
        <v>76</v>
      </c>
      <c r="C769" s="109" t="s">
        <v>6</v>
      </c>
    </row>
    <row r="770" spans="1:7" x14ac:dyDescent="0.35">
      <c r="A770" s="103" t="s">
        <v>1204</v>
      </c>
      <c r="B770" s="104" t="s">
        <v>78</v>
      </c>
      <c r="C770" s="109" t="s">
        <v>56</v>
      </c>
      <c r="F770" s="46"/>
      <c r="G770" s="48"/>
    </row>
    <row r="771" spans="1:7" x14ac:dyDescent="0.35">
      <c r="A771" s="103" t="s">
        <v>390</v>
      </c>
      <c r="B771" s="104" t="s">
        <v>74</v>
      </c>
      <c r="C771" s="109" t="s">
        <v>8</v>
      </c>
    </row>
    <row r="772" spans="1:7" x14ac:dyDescent="0.35">
      <c r="A772" s="103" t="s">
        <v>721</v>
      </c>
      <c r="B772" s="104" t="s">
        <v>77</v>
      </c>
      <c r="C772" s="109" t="s">
        <v>5</v>
      </c>
    </row>
    <row r="773" spans="1:7" x14ac:dyDescent="0.35">
      <c r="A773" s="103" t="s">
        <v>972</v>
      </c>
      <c r="B773" s="104" t="s">
        <v>78</v>
      </c>
      <c r="C773" s="109" t="s">
        <v>3</v>
      </c>
      <c r="F773" s="92"/>
      <c r="G773" s="48"/>
    </row>
    <row r="774" spans="1:7" x14ac:dyDescent="0.35">
      <c r="A774" s="103" t="s">
        <v>250</v>
      </c>
      <c r="B774" s="104" t="s">
        <v>77</v>
      </c>
      <c r="C774" s="109" t="s">
        <v>4</v>
      </c>
      <c r="F774" s="46"/>
      <c r="G774" s="48"/>
    </row>
    <row r="775" spans="1:7" x14ac:dyDescent="0.35">
      <c r="A775" s="103" t="s">
        <v>198</v>
      </c>
      <c r="B775" s="104" t="s">
        <v>72</v>
      </c>
      <c r="C775" s="109" t="s">
        <v>11</v>
      </c>
      <c r="F775" s="46"/>
      <c r="G775" s="48"/>
    </row>
    <row r="776" spans="1:7" x14ac:dyDescent="0.35">
      <c r="A776" s="103" t="s">
        <v>1205</v>
      </c>
      <c r="B776" s="104" t="s">
        <v>77</v>
      </c>
      <c r="C776" s="109" t="s">
        <v>56</v>
      </c>
      <c r="F776" s="46"/>
      <c r="G776" s="48"/>
    </row>
    <row r="777" spans="1:7" x14ac:dyDescent="0.35">
      <c r="A777" s="103" t="s">
        <v>1328</v>
      </c>
      <c r="B777" s="104" t="s">
        <v>72</v>
      </c>
      <c r="C777" s="109" t="s">
        <v>31</v>
      </c>
      <c r="F777" s="49"/>
      <c r="G777" s="48"/>
    </row>
    <row r="778" spans="1:7" x14ac:dyDescent="0.35">
      <c r="A778" s="103" t="s">
        <v>623</v>
      </c>
      <c r="B778" s="104" t="s">
        <v>72</v>
      </c>
      <c r="C778" s="109" t="s">
        <v>3</v>
      </c>
      <c r="F778" s="49"/>
      <c r="G778" s="48"/>
    </row>
    <row r="779" spans="1:7" x14ac:dyDescent="0.35">
      <c r="A779" s="111" t="s">
        <v>1044</v>
      </c>
      <c r="B779" s="112" t="s">
        <v>78</v>
      </c>
      <c r="C779" s="109" t="s">
        <v>6</v>
      </c>
      <c r="F779" s="46"/>
      <c r="G779" s="48"/>
    </row>
    <row r="780" spans="1:7" x14ac:dyDescent="0.35">
      <c r="A780" s="103" t="s">
        <v>624</v>
      </c>
      <c r="B780" s="104" t="s">
        <v>76</v>
      </c>
      <c r="C780" s="109" t="s">
        <v>3</v>
      </c>
      <c r="F780" s="92"/>
      <c r="G780" s="48"/>
    </row>
    <row r="781" spans="1:7" x14ac:dyDescent="0.35">
      <c r="A781" s="103" t="s">
        <v>1513</v>
      </c>
      <c r="B781" s="104" t="s">
        <v>72</v>
      </c>
      <c r="C781" s="109" t="s">
        <v>8</v>
      </c>
    </row>
    <row r="782" spans="1:7" x14ac:dyDescent="0.35">
      <c r="A782" s="103" t="s">
        <v>800</v>
      </c>
      <c r="B782" s="104" t="s">
        <v>72</v>
      </c>
      <c r="C782" s="109" t="s">
        <v>8</v>
      </c>
    </row>
    <row r="783" spans="1:7" x14ac:dyDescent="0.35">
      <c r="A783" s="107" t="s">
        <v>1329</v>
      </c>
      <c r="B783" s="108" t="s">
        <v>72</v>
      </c>
      <c r="C783" s="109" t="s">
        <v>31</v>
      </c>
      <c r="F783" s="49"/>
      <c r="G783" s="48"/>
    </row>
    <row r="784" spans="1:7" x14ac:dyDescent="0.35">
      <c r="A784" s="103" t="s">
        <v>170</v>
      </c>
      <c r="B784" s="104" t="s">
        <v>74</v>
      </c>
      <c r="C784" s="109" t="s">
        <v>3</v>
      </c>
      <c r="F784" s="92"/>
      <c r="G784" s="48"/>
    </row>
    <row r="785" spans="1:7" x14ac:dyDescent="0.35">
      <c r="A785" s="103" t="s">
        <v>1206</v>
      </c>
      <c r="B785" s="104" t="s">
        <v>78</v>
      </c>
      <c r="C785" s="109" t="s">
        <v>56</v>
      </c>
      <c r="F785" s="46"/>
      <c r="G785" s="48"/>
    </row>
    <row r="786" spans="1:7" x14ac:dyDescent="0.35">
      <c r="A786" s="107" t="s">
        <v>1330</v>
      </c>
      <c r="B786" s="108" t="s">
        <v>72</v>
      </c>
      <c r="C786" s="109" t="s">
        <v>31</v>
      </c>
      <c r="F786" s="49"/>
      <c r="G786" s="48"/>
    </row>
    <row r="787" spans="1:7" x14ac:dyDescent="0.35">
      <c r="A787" s="103" t="s">
        <v>176</v>
      </c>
      <c r="B787" s="104" t="s">
        <v>79</v>
      </c>
      <c r="C787" s="109" t="s">
        <v>11</v>
      </c>
      <c r="F787" s="46"/>
      <c r="G787" s="48"/>
    </row>
    <row r="788" spans="1:7" x14ac:dyDescent="0.35">
      <c r="A788" s="111" t="s">
        <v>176</v>
      </c>
      <c r="B788" s="112" t="s">
        <v>77</v>
      </c>
      <c r="C788" s="109" t="s">
        <v>6</v>
      </c>
      <c r="F788" s="46"/>
      <c r="G788" s="48"/>
    </row>
    <row r="789" spans="1:7" x14ac:dyDescent="0.35">
      <c r="A789" s="107" t="s">
        <v>545</v>
      </c>
      <c r="B789" s="108" t="s">
        <v>74</v>
      </c>
      <c r="C789" s="109" t="s">
        <v>31</v>
      </c>
      <c r="F789" s="49"/>
      <c r="G789" s="48"/>
    </row>
    <row r="790" spans="1:7" x14ac:dyDescent="0.35">
      <c r="A790" s="103" t="s">
        <v>625</v>
      </c>
      <c r="B790" s="104" t="s">
        <v>76</v>
      </c>
      <c r="C790" s="109" t="s">
        <v>3</v>
      </c>
      <c r="F790" s="92"/>
      <c r="G790" s="48"/>
    </row>
    <row r="791" spans="1:7" x14ac:dyDescent="0.35">
      <c r="A791" s="107" t="s">
        <v>481</v>
      </c>
      <c r="B791" s="108" t="s">
        <v>76</v>
      </c>
      <c r="C791" s="109" t="s">
        <v>31</v>
      </c>
      <c r="F791" s="49"/>
      <c r="G791" s="48"/>
    </row>
    <row r="792" spans="1:7" x14ac:dyDescent="0.35">
      <c r="A792" s="111" t="s">
        <v>1473</v>
      </c>
      <c r="B792" s="112"/>
      <c r="C792" s="109" t="s">
        <v>6</v>
      </c>
    </row>
    <row r="793" spans="1:7" x14ac:dyDescent="0.35">
      <c r="A793" s="103" t="s">
        <v>856</v>
      </c>
      <c r="B793" s="104" t="s">
        <v>74</v>
      </c>
      <c r="C793" s="109" t="s">
        <v>5</v>
      </c>
    </row>
    <row r="794" spans="1:7" x14ac:dyDescent="0.35">
      <c r="A794" s="103" t="s">
        <v>254</v>
      </c>
      <c r="B794" s="104" t="s">
        <v>78</v>
      </c>
      <c r="C794" s="109" t="s">
        <v>4</v>
      </c>
      <c r="F794" s="46"/>
      <c r="G794" s="48"/>
    </row>
    <row r="795" spans="1:7" x14ac:dyDescent="0.35">
      <c r="A795" s="107" t="s">
        <v>482</v>
      </c>
      <c r="B795" s="108" t="s">
        <v>77</v>
      </c>
      <c r="C795" s="109" t="s">
        <v>31</v>
      </c>
      <c r="F795" s="49"/>
      <c r="G795" s="48"/>
    </row>
    <row r="796" spans="1:7" x14ac:dyDescent="0.35">
      <c r="A796" s="103" t="s">
        <v>801</v>
      </c>
      <c r="B796" s="104" t="s">
        <v>76</v>
      </c>
      <c r="C796" s="109" t="s">
        <v>8</v>
      </c>
    </row>
    <row r="797" spans="1:7" x14ac:dyDescent="0.35">
      <c r="A797" s="111" t="s">
        <v>419</v>
      </c>
      <c r="B797" s="112" t="s">
        <v>77</v>
      </c>
      <c r="C797" s="109" t="s">
        <v>6</v>
      </c>
    </row>
    <row r="798" spans="1:7" x14ac:dyDescent="0.35">
      <c r="A798" s="103" t="s">
        <v>419</v>
      </c>
      <c r="B798" s="104" t="s">
        <v>77</v>
      </c>
      <c r="C798" s="109" t="s">
        <v>8</v>
      </c>
    </row>
    <row r="799" spans="1:7" x14ac:dyDescent="0.35">
      <c r="A799" s="103" t="s">
        <v>1338</v>
      </c>
      <c r="B799" s="104" t="s">
        <v>79</v>
      </c>
      <c r="C799" s="109" t="s">
        <v>10</v>
      </c>
      <c r="F799" s="49"/>
      <c r="G799" s="48"/>
    </row>
    <row r="800" spans="1:7" x14ac:dyDescent="0.35">
      <c r="A800" s="111" t="s">
        <v>757</v>
      </c>
      <c r="B800" s="112" t="s">
        <v>78</v>
      </c>
      <c r="C800" s="109" t="s">
        <v>6</v>
      </c>
    </row>
    <row r="801" spans="1:7" x14ac:dyDescent="0.35">
      <c r="A801" s="103" t="s">
        <v>1406</v>
      </c>
      <c r="B801" s="104" t="s">
        <v>78</v>
      </c>
      <c r="C801" s="109" t="s">
        <v>8</v>
      </c>
    </row>
    <row r="802" spans="1:7" x14ac:dyDescent="0.35">
      <c r="A802" s="103" t="s">
        <v>904</v>
      </c>
      <c r="B802" s="104" t="s">
        <v>78</v>
      </c>
      <c r="C802" s="109" t="s">
        <v>56</v>
      </c>
      <c r="F802" s="46"/>
      <c r="G802" s="48"/>
    </row>
    <row r="803" spans="1:7" x14ac:dyDescent="0.35">
      <c r="A803" s="103" t="s">
        <v>1207</v>
      </c>
      <c r="B803" s="104" t="s">
        <v>75</v>
      </c>
      <c r="C803" s="109" t="s">
        <v>56</v>
      </c>
      <c r="F803" s="46"/>
      <c r="G803" s="48"/>
    </row>
    <row r="804" spans="1:7" x14ac:dyDescent="0.35">
      <c r="A804" s="103" t="s">
        <v>1208</v>
      </c>
      <c r="B804" s="104" t="s">
        <v>77</v>
      </c>
      <c r="C804" s="109" t="s">
        <v>56</v>
      </c>
      <c r="F804" s="46"/>
      <c r="G804" s="48"/>
    </row>
    <row r="805" spans="1:7" x14ac:dyDescent="0.35">
      <c r="A805" s="103" t="s">
        <v>973</v>
      </c>
      <c r="B805" s="104" t="s">
        <v>77</v>
      </c>
      <c r="C805" s="109" t="s">
        <v>3</v>
      </c>
      <c r="F805" s="92"/>
      <c r="G805" s="48"/>
    </row>
    <row r="806" spans="1:7" x14ac:dyDescent="0.35">
      <c r="A806" s="103" t="s">
        <v>1476</v>
      </c>
      <c r="C806" s="109" t="s">
        <v>1278</v>
      </c>
      <c r="F806" s="49"/>
      <c r="G806" s="48"/>
    </row>
    <row r="807" spans="1:7" x14ac:dyDescent="0.35">
      <c r="A807" s="103" t="s">
        <v>1407</v>
      </c>
      <c r="B807" s="104" t="s">
        <v>72</v>
      </c>
      <c r="C807" s="109" t="s">
        <v>8</v>
      </c>
    </row>
    <row r="808" spans="1:7" x14ac:dyDescent="0.35">
      <c r="A808" s="103" t="s">
        <v>722</v>
      </c>
      <c r="B808" s="104" t="s">
        <v>78</v>
      </c>
      <c r="C808" s="109" t="s">
        <v>5</v>
      </c>
      <c r="F808" s="46"/>
      <c r="G808" s="48"/>
    </row>
    <row r="809" spans="1:7" x14ac:dyDescent="0.35">
      <c r="A809" s="103" t="s">
        <v>147</v>
      </c>
      <c r="B809" s="104" t="s">
        <v>76</v>
      </c>
      <c r="C809" s="109" t="s">
        <v>3</v>
      </c>
      <c r="F809" s="92"/>
      <c r="G809" s="48"/>
    </row>
    <row r="810" spans="1:7" x14ac:dyDescent="0.35">
      <c r="A810" s="103" t="s">
        <v>418</v>
      </c>
      <c r="B810" s="104" t="s">
        <v>72</v>
      </c>
      <c r="C810" s="109" t="s">
        <v>8</v>
      </c>
    </row>
    <row r="811" spans="1:7" x14ac:dyDescent="0.35">
      <c r="A811" s="107" t="s">
        <v>1331</v>
      </c>
      <c r="B811" s="108" t="s">
        <v>78</v>
      </c>
      <c r="C811" s="109" t="s">
        <v>31</v>
      </c>
      <c r="F811" s="49"/>
      <c r="G811" s="48"/>
    </row>
    <row r="812" spans="1:7" x14ac:dyDescent="0.35">
      <c r="A812" s="103" t="s">
        <v>1209</v>
      </c>
      <c r="B812" s="104" t="s">
        <v>73</v>
      </c>
      <c r="C812" s="109" t="s">
        <v>56</v>
      </c>
      <c r="F812" s="46"/>
      <c r="G812" s="48"/>
    </row>
    <row r="813" spans="1:7" x14ac:dyDescent="0.35">
      <c r="A813" s="103" t="s">
        <v>723</v>
      </c>
      <c r="B813" s="104" t="s">
        <v>75</v>
      </c>
      <c r="C813" s="109" t="s">
        <v>5</v>
      </c>
      <c r="F813" s="46"/>
      <c r="G813" s="48"/>
    </row>
    <row r="814" spans="1:7" x14ac:dyDescent="0.35">
      <c r="A814" s="103" t="s">
        <v>699</v>
      </c>
      <c r="B814" s="104" t="s">
        <v>79</v>
      </c>
      <c r="C814" s="109" t="s">
        <v>11</v>
      </c>
      <c r="F814" s="49"/>
      <c r="G814" s="48"/>
    </row>
    <row r="815" spans="1:7" x14ac:dyDescent="0.35">
      <c r="A815" s="103" t="s">
        <v>653</v>
      </c>
      <c r="B815" s="104" t="s">
        <v>76</v>
      </c>
      <c r="C815" s="109" t="s">
        <v>4</v>
      </c>
      <c r="F815" s="46"/>
      <c r="G815" s="48"/>
    </row>
    <row r="816" spans="1:7" x14ac:dyDescent="0.35">
      <c r="A816" s="111" t="s">
        <v>758</v>
      </c>
      <c r="B816" s="112" t="s">
        <v>78</v>
      </c>
      <c r="C816" s="109" t="s">
        <v>6</v>
      </c>
    </row>
    <row r="817" spans="1:7" x14ac:dyDescent="0.35">
      <c r="A817" s="107" t="s">
        <v>888</v>
      </c>
      <c r="B817" s="108" t="s">
        <v>72</v>
      </c>
      <c r="C817" s="109" t="s">
        <v>31</v>
      </c>
      <c r="F817" s="49"/>
      <c r="G817" s="48"/>
    </row>
    <row r="818" spans="1:7" x14ac:dyDescent="0.35">
      <c r="A818" s="103" t="s">
        <v>332</v>
      </c>
      <c r="B818" s="104" t="s">
        <v>76</v>
      </c>
      <c r="C818" s="109" t="s">
        <v>10</v>
      </c>
      <c r="F818" s="46"/>
      <c r="G818" s="48"/>
    </row>
    <row r="819" spans="1:7" x14ac:dyDescent="0.35">
      <c r="A819" s="111" t="s">
        <v>759</v>
      </c>
      <c r="B819" s="112" t="s">
        <v>79</v>
      </c>
      <c r="C819" s="109" t="s">
        <v>6</v>
      </c>
      <c r="F819" s="46"/>
      <c r="G819" s="48"/>
    </row>
    <row r="820" spans="1:7" x14ac:dyDescent="0.35">
      <c r="A820" s="103" t="s">
        <v>654</v>
      </c>
      <c r="B820" s="104" t="s">
        <v>74</v>
      </c>
      <c r="C820" s="109" t="s">
        <v>4</v>
      </c>
      <c r="F820" s="92"/>
      <c r="G820" s="48"/>
    </row>
    <row r="821" spans="1:7" x14ac:dyDescent="0.35">
      <c r="A821" s="103" t="s">
        <v>655</v>
      </c>
      <c r="B821" s="104" t="s">
        <v>74</v>
      </c>
      <c r="C821" s="109" t="s">
        <v>4</v>
      </c>
      <c r="F821" s="92"/>
      <c r="G821" s="48"/>
    </row>
    <row r="822" spans="1:7" x14ac:dyDescent="0.35">
      <c r="A822" s="111" t="s">
        <v>1497</v>
      </c>
      <c r="B822" s="112"/>
      <c r="C822" s="109" t="s">
        <v>6</v>
      </c>
    </row>
    <row r="823" spans="1:7" x14ac:dyDescent="0.35">
      <c r="A823" s="103" t="s">
        <v>803</v>
      </c>
      <c r="B823" s="104" t="s">
        <v>78</v>
      </c>
      <c r="C823" s="109" t="s">
        <v>8</v>
      </c>
    </row>
    <row r="824" spans="1:7" x14ac:dyDescent="0.35">
      <c r="A824" s="103" t="s">
        <v>656</v>
      </c>
      <c r="B824" s="104" t="s">
        <v>76</v>
      </c>
      <c r="C824" s="109" t="s">
        <v>4</v>
      </c>
      <c r="F824" s="92"/>
      <c r="G824" s="48"/>
    </row>
    <row r="825" spans="1:7" x14ac:dyDescent="0.35">
      <c r="A825" s="103" t="s">
        <v>259</v>
      </c>
      <c r="B825" s="104" t="s">
        <v>77</v>
      </c>
      <c r="C825" s="109" t="s">
        <v>4</v>
      </c>
      <c r="F825" s="46"/>
      <c r="G825" s="48"/>
    </row>
    <row r="826" spans="1:7" x14ac:dyDescent="0.35">
      <c r="A826" s="103" t="s">
        <v>1065</v>
      </c>
      <c r="B826" s="104" t="s">
        <v>72</v>
      </c>
      <c r="C826" s="109" t="s">
        <v>8</v>
      </c>
    </row>
    <row r="827" spans="1:7" x14ac:dyDescent="0.35">
      <c r="A827" s="103" t="s">
        <v>804</v>
      </c>
      <c r="B827" s="104" t="s">
        <v>121</v>
      </c>
      <c r="C827" s="109" t="s">
        <v>8</v>
      </c>
    </row>
    <row r="828" spans="1:7" x14ac:dyDescent="0.35">
      <c r="A828" s="103" t="s">
        <v>1210</v>
      </c>
      <c r="B828" s="104" t="s">
        <v>73</v>
      </c>
      <c r="C828" s="109" t="s">
        <v>56</v>
      </c>
      <c r="F828" s="46"/>
      <c r="G828" s="48"/>
    </row>
    <row r="829" spans="1:7" x14ac:dyDescent="0.35">
      <c r="A829" s="107" t="s">
        <v>546</v>
      </c>
      <c r="B829" s="108" t="s">
        <v>77</v>
      </c>
      <c r="C829" s="109" t="s">
        <v>31</v>
      </c>
      <c r="F829" s="49"/>
      <c r="G829" s="48"/>
    </row>
    <row r="830" spans="1:7" x14ac:dyDescent="0.35">
      <c r="A830" s="107" t="s">
        <v>357</v>
      </c>
      <c r="B830" s="108" t="s">
        <v>72</v>
      </c>
      <c r="C830" s="109" t="s">
        <v>31</v>
      </c>
      <c r="F830" s="49"/>
      <c r="G830" s="48"/>
    </row>
    <row r="831" spans="1:7" x14ac:dyDescent="0.35">
      <c r="A831" s="111" t="s">
        <v>102</v>
      </c>
      <c r="B831" s="112" t="s">
        <v>76</v>
      </c>
      <c r="C831" s="109" t="s">
        <v>6</v>
      </c>
      <c r="F831" s="46"/>
      <c r="G831" s="48"/>
    </row>
    <row r="832" spans="1:7" x14ac:dyDescent="0.35">
      <c r="A832" s="103" t="s">
        <v>148</v>
      </c>
      <c r="B832" s="104" t="s">
        <v>74</v>
      </c>
      <c r="C832" s="109" t="s">
        <v>3</v>
      </c>
      <c r="F832" s="46"/>
      <c r="G832" s="48"/>
    </row>
    <row r="833" spans="1:7" x14ac:dyDescent="0.35">
      <c r="A833" s="103" t="s">
        <v>1485</v>
      </c>
      <c r="C833" s="109" t="s">
        <v>4</v>
      </c>
      <c r="F833" s="92"/>
      <c r="G833" s="48"/>
    </row>
    <row r="834" spans="1:7" x14ac:dyDescent="0.35">
      <c r="A834" s="103" t="s">
        <v>861</v>
      </c>
      <c r="B834" s="104" t="s">
        <v>72</v>
      </c>
      <c r="C834" s="109" t="s">
        <v>57</v>
      </c>
      <c r="F834" s="49"/>
      <c r="G834" s="48"/>
    </row>
    <row r="835" spans="1:7" x14ac:dyDescent="0.35">
      <c r="A835" s="103" t="s">
        <v>209</v>
      </c>
      <c r="B835" s="104" t="s">
        <v>75</v>
      </c>
      <c r="C835" s="109" t="s">
        <v>4</v>
      </c>
      <c r="F835" s="46"/>
      <c r="G835" s="48"/>
    </row>
    <row r="836" spans="1:7" x14ac:dyDescent="0.35">
      <c r="A836" s="103" t="s">
        <v>657</v>
      </c>
      <c r="B836" s="104" t="s">
        <v>77</v>
      </c>
      <c r="C836" s="109" t="s">
        <v>4</v>
      </c>
      <c r="F836" s="92"/>
      <c r="G836" s="48"/>
    </row>
    <row r="837" spans="1:7" x14ac:dyDescent="0.35">
      <c r="A837" s="103" t="s">
        <v>853</v>
      </c>
      <c r="B837" s="104" t="s">
        <v>72</v>
      </c>
      <c r="C837" s="109" t="s">
        <v>5</v>
      </c>
    </row>
    <row r="838" spans="1:7" x14ac:dyDescent="0.35">
      <c r="A838" s="103" t="s">
        <v>381</v>
      </c>
      <c r="B838" s="104" t="s">
        <v>74</v>
      </c>
      <c r="C838" s="109" t="s">
        <v>8</v>
      </c>
    </row>
    <row r="839" spans="1:7" x14ac:dyDescent="0.35">
      <c r="A839" s="103" t="s">
        <v>1453</v>
      </c>
      <c r="B839" s="104" t="s">
        <v>72</v>
      </c>
      <c r="C839" s="109" t="s">
        <v>57</v>
      </c>
      <c r="F839" s="49"/>
      <c r="G839" s="48"/>
    </row>
    <row r="840" spans="1:7" x14ac:dyDescent="0.35">
      <c r="A840" s="103" t="s">
        <v>1459</v>
      </c>
      <c r="C840" s="109" t="s">
        <v>3</v>
      </c>
      <c r="F840" s="92"/>
      <c r="G840" s="48"/>
    </row>
    <row r="841" spans="1:7" x14ac:dyDescent="0.35">
      <c r="A841" s="107" t="s">
        <v>483</v>
      </c>
      <c r="B841" s="108" t="s">
        <v>76</v>
      </c>
      <c r="C841" s="109" t="s">
        <v>31</v>
      </c>
      <c r="F841" s="49"/>
      <c r="G841" s="48"/>
    </row>
    <row r="842" spans="1:7" x14ac:dyDescent="0.35">
      <c r="A842" s="103" t="s">
        <v>149</v>
      </c>
      <c r="B842" s="104" t="s">
        <v>79</v>
      </c>
      <c r="C842" s="109" t="s">
        <v>3</v>
      </c>
      <c r="F842" s="92"/>
      <c r="G842" s="48"/>
    </row>
    <row r="843" spans="1:7" x14ac:dyDescent="0.35">
      <c r="A843" s="103" t="s">
        <v>217</v>
      </c>
      <c r="B843" s="104" t="s">
        <v>72</v>
      </c>
      <c r="C843" s="109" t="s">
        <v>4</v>
      </c>
      <c r="F843" s="92"/>
      <c r="G843" s="48"/>
    </row>
    <row r="844" spans="1:7" x14ac:dyDescent="0.35">
      <c r="A844" s="103" t="s">
        <v>582</v>
      </c>
      <c r="B844" s="104" t="s">
        <v>78</v>
      </c>
      <c r="C844" s="109" t="s">
        <v>56</v>
      </c>
      <c r="F844" s="46"/>
      <c r="G844" s="48"/>
    </row>
    <row r="845" spans="1:7" x14ac:dyDescent="0.35">
      <c r="A845" s="111" t="s">
        <v>760</v>
      </c>
      <c r="B845" s="112" t="s">
        <v>79</v>
      </c>
      <c r="C845" s="109" t="s">
        <v>6</v>
      </c>
      <c r="F845" s="49"/>
      <c r="G845" s="48"/>
    </row>
    <row r="846" spans="1:7" x14ac:dyDescent="0.35">
      <c r="A846" s="103" t="s">
        <v>238</v>
      </c>
      <c r="B846" s="104" t="s">
        <v>78</v>
      </c>
      <c r="C846" s="109" t="s">
        <v>4</v>
      </c>
      <c r="F846" s="92"/>
      <c r="G846" s="48"/>
    </row>
    <row r="847" spans="1:7" x14ac:dyDescent="0.35">
      <c r="A847" s="103" t="s">
        <v>255</v>
      </c>
      <c r="B847" s="104" t="s">
        <v>73</v>
      </c>
      <c r="C847" s="109" t="s">
        <v>4</v>
      </c>
      <c r="F847" s="92"/>
      <c r="G847" s="48"/>
    </row>
    <row r="848" spans="1:7" x14ac:dyDescent="0.35">
      <c r="A848" s="103" t="s">
        <v>658</v>
      </c>
      <c r="B848" s="104" t="s">
        <v>77</v>
      </c>
      <c r="C848" s="109" t="s">
        <v>4</v>
      </c>
      <c r="F848" s="92"/>
      <c r="G848" s="48"/>
    </row>
    <row r="849" spans="1:7" x14ac:dyDescent="0.35">
      <c r="A849" s="103" t="s">
        <v>1408</v>
      </c>
      <c r="B849" s="104" t="s">
        <v>72</v>
      </c>
      <c r="C849" s="109" t="s">
        <v>8</v>
      </c>
    </row>
    <row r="850" spans="1:7" x14ac:dyDescent="0.35">
      <c r="A850" s="111" t="s">
        <v>1043</v>
      </c>
      <c r="B850" s="112" t="s">
        <v>77</v>
      </c>
      <c r="C850" s="109" t="s">
        <v>6</v>
      </c>
    </row>
    <row r="851" spans="1:7" x14ac:dyDescent="0.35">
      <c r="A851" s="103" t="s">
        <v>248</v>
      </c>
      <c r="B851" s="104" t="s">
        <v>79</v>
      </c>
      <c r="C851" s="109" t="s">
        <v>4</v>
      </c>
      <c r="F851" s="92"/>
      <c r="G851" s="48"/>
    </row>
    <row r="852" spans="1:7" x14ac:dyDescent="0.35">
      <c r="A852" s="103" t="s">
        <v>1272</v>
      </c>
      <c r="B852" s="104" t="s">
        <v>76</v>
      </c>
      <c r="C852" s="109" t="s">
        <v>1278</v>
      </c>
      <c r="F852" s="49"/>
      <c r="G852" s="48"/>
    </row>
    <row r="853" spans="1:7" x14ac:dyDescent="0.35">
      <c r="A853" s="103" t="s">
        <v>1487</v>
      </c>
      <c r="C853" s="109" t="s">
        <v>4</v>
      </c>
      <c r="F853" s="46"/>
      <c r="G853" s="48"/>
    </row>
    <row r="854" spans="1:7" x14ac:dyDescent="0.35">
      <c r="A854" s="103" t="s">
        <v>1211</v>
      </c>
      <c r="B854" s="104" t="s">
        <v>78</v>
      </c>
      <c r="C854" s="109" t="s">
        <v>56</v>
      </c>
      <c r="F854" s="46"/>
      <c r="G854" s="48"/>
    </row>
    <row r="855" spans="1:7" x14ac:dyDescent="0.35">
      <c r="A855" s="103" t="s">
        <v>626</v>
      </c>
      <c r="B855" s="104" t="s">
        <v>78</v>
      </c>
      <c r="C855" s="109" t="s">
        <v>3</v>
      </c>
      <c r="F855" s="92"/>
      <c r="G855" s="48"/>
    </row>
    <row r="856" spans="1:7" x14ac:dyDescent="0.35">
      <c r="A856" s="103" t="s">
        <v>1212</v>
      </c>
      <c r="B856" s="104" t="s">
        <v>72</v>
      </c>
      <c r="C856" s="109" t="s">
        <v>56</v>
      </c>
      <c r="F856" s="46"/>
      <c r="G856" s="48"/>
    </row>
    <row r="857" spans="1:7" x14ac:dyDescent="0.35">
      <c r="A857" s="107" t="s">
        <v>885</v>
      </c>
      <c r="B857" s="108" t="s">
        <v>74</v>
      </c>
      <c r="C857" s="109" t="s">
        <v>31</v>
      </c>
      <c r="F857" s="49"/>
      <c r="G857" s="48"/>
    </row>
    <row r="858" spans="1:7" x14ac:dyDescent="0.35">
      <c r="A858" s="103" t="s">
        <v>923</v>
      </c>
      <c r="B858" s="104" t="s">
        <v>72</v>
      </c>
      <c r="C858" s="109" t="s">
        <v>10</v>
      </c>
      <c r="F858" s="46"/>
      <c r="G858" s="48"/>
    </row>
    <row r="859" spans="1:7" x14ac:dyDescent="0.35">
      <c r="A859" s="103" t="s">
        <v>724</v>
      </c>
      <c r="B859" s="104" t="s">
        <v>72</v>
      </c>
      <c r="C859" s="109" t="s">
        <v>5</v>
      </c>
    </row>
    <row r="860" spans="1:7" x14ac:dyDescent="0.35">
      <c r="A860" s="103" t="s">
        <v>805</v>
      </c>
      <c r="B860" s="104" t="s">
        <v>72</v>
      </c>
      <c r="C860" s="109" t="s">
        <v>8</v>
      </c>
    </row>
    <row r="861" spans="1:7" x14ac:dyDescent="0.35">
      <c r="A861" s="103" t="s">
        <v>203</v>
      </c>
      <c r="B861" s="104" t="s">
        <v>75</v>
      </c>
      <c r="C861" s="109" t="s">
        <v>4</v>
      </c>
      <c r="F861" s="46"/>
      <c r="G861" s="48"/>
    </row>
    <row r="862" spans="1:7" x14ac:dyDescent="0.35">
      <c r="A862" s="111" t="s">
        <v>1041</v>
      </c>
      <c r="B862" s="112" t="s">
        <v>79</v>
      </c>
      <c r="C862" s="109" t="s">
        <v>6</v>
      </c>
      <c r="F862" s="49"/>
      <c r="G862" s="48"/>
    </row>
    <row r="863" spans="1:7" x14ac:dyDescent="0.35">
      <c r="A863" s="103" t="s">
        <v>1409</v>
      </c>
      <c r="B863" s="104" t="s">
        <v>79</v>
      </c>
      <c r="C863" s="109" t="s">
        <v>8</v>
      </c>
    </row>
    <row r="864" spans="1:7" x14ac:dyDescent="0.35">
      <c r="A864" s="103" t="s">
        <v>171</v>
      </c>
      <c r="B864" s="104" t="s">
        <v>77</v>
      </c>
      <c r="C864" s="109" t="s">
        <v>3</v>
      </c>
      <c r="F864" s="92"/>
      <c r="G864" s="48"/>
    </row>
    <row r="865" spans="1:7" x14ac:dyDescent="0.35">
      <c r="A865" s="103" t="s">
        <v>431</v>
      </c>
      <c r="B865" s="104" t="s">
        <v>77</v>
      </c>
      <c r="C865" s="109" t="s">
        <v>8</v>
      </c>
    </row>
    <row r="866" spans="1:7" x14ac:dyDescent="0.35">
      <c r="A866" s="103" t="s">
        <v>402</v>
      </c>
      <c r="B866" s="104" t="s">
        <v>75</v>
      </c>
      <c r="C866" s="109" t="s">
        <v>8</v>
      </c>
    </row>
    <row r="867" spans="1:7" x14ac:dyDescent="0.35">
      <c r="A867" s="103" t="s">
        <v>627</v>
      </c>
      <c r="B867" s="104" t="s">
        <v>78</v>
      </c>
      <c r="C867" s="109" t="s">
        <v>3</v>
      </c>
      <c r="F867" s="92"/>
      <c r="G867" s="48"/>
    </row>
    <row r="868" spans="1:7" x14ac:dyDescent="0.35">
      <c r="A868" s="103" t="s">
        <v>1410</v>
      </c>
      <c r="B868" s="104" t="s">
        <v>72</v>
      </c>
      <c r="C868" s="109" t="s">
        <v>8</v>
      </c>
    </row>
    <row r="869" spans="1:7" x14ac:dyDescent="0.35">
      <c r="A869" s="103" t="s">
        <v>846</v>
      </c>
      <c r="B869" s="104" t="s">
        <v>79</v>
      </c>
      <c r="C869" s="109" t="s">
        <v>5</v>
      </c>
    </row>
    <row r="870" spans="1:7" x14ac:dyDescent="0.35">
      <c r="A870" s="107" t="s">
        <v>891</v>
      </c>
      <c r="B870" s="108" t="s">
        <v>72</v>
      </c>
      <c r="C870" s="109" t="s">
        <v>31</v>
      </c>
      <c r="F870" s="49"/>
      <c r="G870" s="48"/>
    </row>
    <row r="871" spans="1:7" x14ac:dyDescent="0.35">
      <c r="A871" s="107" t="s">
        <v>484</v>
      </c>
      <c r="B871" s="108" t="s">
        <v>78</v>
      </c>
      <c r="C871" s="109" t="s">
        <v>31</v>
      </c>
      <c r="F871" s="49"/>
      <c r="G871" s="48"/>
    </row>
    <row r="872" spans="1:7" x14ac:dyDescent="0.35">
      <c r="A872" s="109" t="s">
        <v>1492</v>
      </c>
      <c r="B872" s="110"/>
      <c r="C872" s="109" t="s">
        <v>4</v>
      </c>
      <c r="F872" s="46"/>
      <c r="G872" s="48"/>
    </row>
    <row r="873" spans="1:7" x14ac:dyDescent="0.35">
      <c r="A873" s="103" t="s">
        <v>924</v>
      </c>
      <c r="B873" s="104" t="s">
        <v>72</v>
      </c>
      <c r="C873" s="109" t="s">
        <v>10</v>
      </c>
      <c r="F873" s="46"/>
      <c r="G873" s="48"/>
    </row>
    <row r="874" spans="1:7" x14ac:dyDescent="0.35">
      <c r="A874" s="103" t="s">
        <v>218</v>
      </c>
      <c r="B874" s="104" t="s">
        <v>79</v>
      </c>
      <c r="C874" s="109" t="s">
        <v>4</v>
      </c>
      <c r="F874" s="46"/>
      <c r="G874" s="48"/>
    </row>
    <row r="875" spans="1:7" x14ac:dyDescent="0.35">
      <c r="A875" s="107" t="s">
        <v>1333</v>
      </c>
      <c r="B875" s="108" t="s">
        <v>72</v>
      </c>
      <c r="C875" s="109" t="s">
        <v>31</v>
      </c>
      <c r="F875" s="49"/>
      <c r="G875" s="48"/>
    </row>
    <row r="876" spans="1:7" x14ac:dyDescent="0.35">
      <c r="A876" s="103" t="s">
        <v>1525</v>
      </c>
      <c r="B876" s="104" t="s">
        <v>72</v>
      </c>
      <c r="C876" s="109" t="s">
        <v>1278</v>
      </c>
      <c r="F876" s="49"/>
      <c r="G876" s="48"/>
    </row>
    <row r="877" spans="1:7" x14ac:dyDescent="0.35">
      <c r="A877" s="107" t="s">
        <v>901</v>
      </c>
      <c r="B877" s="108" t="s">
        <v>76</v>
      </c>
      <c r="C877" s="109" t="s">
        <v>31</v>
      </c>
      <c r="F877" s="49"/>
      <c r="G877" s="48"/>
    </row>
    <row r="878" spans="1:7" x14ac:dyDescent="0.35">
      <c r="A878" s="103" t="s">
        <v>547</v>
      </c>
      <c r="B878" s="104" t="s">
        <v>75</v>
      </c>
      <c r="C878" s="109" t="s">
        <v>3</v>
      </c>
      <c r="F878" s="92"/>
      <c r="G878" s="48"/>
    </row>
    <row r="879" spans="1:7" x14ac:dyDescent="0.35">
      <c r="A879" s="103" t="s">
        <v>1214</v>
      </c>
      <c r="B879" s="104" t="s">
        <v>72</v>
      </c>
      <c r="C879" s="109" t="s">
        <v>56</v>
      </c>
      <c r="F879" s="46"/>
      <c r="G879" s="48"/>
    </row>
    <row r="880" spans="1:7" x14ac:dyDescent="0.35">
      <c r="C880" s="109" t="s">
        <v>1278</v>
      </c>
      <c r="F880" s="49"/>
      <c r="G880" s="48"/>
    </row>
    <row r="881" spans="3:7" x14ac:dyDescent="0.35">
      <c r="C881" s="109" t="s">
        <v>1278</v>
      </c>
      <c r="F881" s="49"/>
      <c r="G881" s="48"/>
    </row>
    <row r="882" spans="3:7" x14ac:dyDescent="0.35">
      <c r="C882" s="109" t="s">
        <v>1278</v>
      </c>
      <c r="F882" s="49"/>
      <c r="G882" s="48"/>
    </row>
    <row r="883" spans="3:7" x14ac:dyDescent="0.35">
      <c r="C883" s="109" t="s">
        <v>1278</v>
      </c>
      <c r="F883" s="49"/>
      <c r="G883" s="48"/>
    </row>
    <row r="884" spans="3:7" x14ac:dyDescent="0.35">
      <c r="C884" s="109" t="s">
        <v>1278</v>
      </c>
      <c r="F884" s="49"/>
      <c r="G884" s="48"/>
    </row>
    <row r="885" spans="3:7" x14ac:dyDescent="0.35">
      <c r="C885" s="109" t="s">
        <v>1278</v>
      </c>
      <c r="F885" s="49"/>
      <c r="G885" s="48"/>
    </row>
    <row r="886" spans="3:7" x14ac:dyDescent="0.35">
      <c r="C886" s="109" t="s">
        <v>1278</v>
      </c>
      <c r="F886" s="49"/>
      <c r="G886" s="48"/>
    </row>
    <row r="887" spans="3:7" x14ac:dyDescent="0.35">
      <c r="C887" s="109" t="s">
        <v>1278</v>
      </c>
      <c r="F887" s="49"/>
      <c r="G887" s="48"/>
    </row>
    <row r="888" spans="3:7" x14ac:dyDescent="0.35">
      <c r="C888" s="109" t="s">
        <v>57</v>
      </c>
      <c r="F888" s="49"/>
      <c r="G888" s="48"/>
    </row>
    <row r="889" spans="3:7" x14ac:dyDescent="0.35">
      <c r="C889" s="109" t="s">
        <v>57</v>
      </c>
      <c r="F889" s="49"/>
      <c r="G889" s="48"/>
    </row>
    <row r="890" spans="3:7" x14ac:dyDescent="0.35">
      <c r="C890" s="109" t="s">
        <v>57</v>
      </c>
      <c r="F890" s="49"/>
      <c r="G890" s="48"/>
    </row>
    <row r="891" spans="3:7" x14ac:dyDescent="0.35">
      <c r="C891" s="109" t="s">
        <v>57</v>
      </c>
      <c r="F891" s="49"/>
      <c r="G891" s="48"/>
    </row>
    <row r="892" spans="3:7" x14ac:dyDescent="0.35">
      <c r="C892" s="109" t="s">
        <v>31</v>
      </c>
      <c r="F892" s="49"/>
      <c r="G892" s="48"/>
    </row>
    <row r="893" spans="3:7" x14ac:dyDescent="0.35">
      <c r="C893" s="109" t="s">
        <v>56</v>
      </c>
      <c r="F893" s="46"/>
      <c r="G893" s="48"/>
    </row>
    <row r="894" spans="3:7" x14ac:dyDescent="0.35">
      <c r="C894" s="109" t="s">
        <v>56</v>
      </c>
      <c r="F894" s="46"/>
      <c r="G894" s="48"/>
    </row>
    <row r="895" spans="3:7" x14ac:dyDescent="0.35">
      <c r="C895" s="109" t="s">
        <v>56</v>
      </c>
      <c r="F895" s="46"/>
      <c r="G895" s="48"/>
    </row>
    <row r="896" spans="3:7" x14ac:dyDescent="0.35">
      <c r="C896" s="109" t="s">
        <v>56</v>
      </c>
      <c r="F896" s="46"/>
      <c r="G896" s="48"/>
    </row>
    <row r="897" spans="3:7" x14ac:dyDescent="0.35">
      <c r="C897" s="109" t="s">
        <v>56</v>
      </c>
      <c r="F897" s="46"/>
      <c r="G897" s="48"/>
    </row>
    <row r="898" spans="3:7" x14ac:dyDescent="0.35">
      <c r="C898" s="109" t="s">
        <v>56</v>
      </c>
      <c r="F898" s="46"/>
      <c r="G898" s="48"/>
    </row>
    <row r="899" spans="3:7" x14ac:dyDescent="0.35">
      <c r="C899" s="109" t="s">
        <v>56</v>
      </c>
      <c r="F899" s="46"/>
      <c r="G899" s="48"/>
    </row>
    <row r="900" spans="3:7" x14ac:dyDescent="0.35">
      <c r="C900" s="109" t="s">
        <v>56</v>
      </c>
      <c r="F900" s="46"/>
      <c r="G900" s="48"/>
    </row>
    <row r="901" spans="3:7" x14ac:dyDescent="0.35">
      <c r="C901" s="109" t="s">
        <v>56</v>
      </c>
      <c r="F901" s="46"/>
      <c r="G901" s="48"/>
    </row>
    <row r="902" spans="3:7" x14ac:dyDescent="0.35">
      <c r="C902" s="109" t="s">
        <v>10</v>
      </c>
      <c r="F902" s="46"/>
      <c r="G902" s="48"/>
    </row>
    <row r="903" spans="3:7" x14ac:dyDescent="0.35">
      <c r="C903" s="109" t="s">
        <v>10</v>
      </c>
      <c r="F903" s="46"/>
      <c r="G903" s="48"/>
    </row>
    <row r="904" spans="3:7" x14ac:dyDescent="0.35">
      <c r="C904" s="109" t="s">
        <v>10</v>
      </c>
      <c r="F904" s="46"/>
      <c r="G904" s="48"/>
    </row>
    <row r="905" spans="3:7" x14ac:dyDescent="0.35">
      <c r="C905" s="109" t="s">
        <v>10</v>
      </c>
      <c r="F905" s="49"/>
      <c r="G905" s="48"/>
    </row>
    <row r="906" spans="3:7" x14ac:dyDescent="0.35">
      <c r="C906" s="109" t="s">
        <v>3</v>
      </c>
      <c r="F906" s="92"/>
      <c r="G906" s="48"/>
    </row>
    <row r="907" spans="3:7" x14ac:dyDescent="0.35">
      <c r="C907" s="109" t="s">
        <v>3</v>
      </c>
      <c r="F907" s="92"/>
      <c r="G907" s="48"/>
    </row>
    <row r="908" spans="3:7" x14ac:dyDescent="0.35">
      <c r="C908" s="109" t="s">
        <v>3</v>
      </c>
      <c r="F908" s="92"/>
      <c r="G908" s="48"/>
    </row>
    <row r="909" spans="3:7" x14ac:dyDescent="0.35">
      <c r="C909" s="109" t="s">
        <v>3</v>
      </c>
      <c r="F909" s="92"/>
      <c r="G909" s="48"/>
    </row>
    <row r="910" spans="3:7" x14ac:dyDescent="0.35">
      <c r="C910" s="109" t="s">
        <v>3</v>
      </c>
      <c r="F910" s="92"/>
      <c r="G910" s="48"/>
    </row>
    <row r="911" spans="3:7" x14ac:dyDescent="0.35">
      <c r="C911" s="109" t="s">
        <v>4</v>
      </c>
      <c r="F911" s="46"/>
      <c r="G911" s="48"/>
    </row>
    <row r="912" spans="3:7" x14ac:dyDescent="0.35">
      <c r="C912" s="109" t="s">
        <v>4</v>
      </c>
      <c r="F912" s="46"/>
      <c r="G912" s="48"/>
    </row>
    <row r="913" spans="3:7" x14ac:dyDescent="0.35">
      <c r="C913" s="109" t="s">
        <v>4</v>
      </c>
      <c r="F913" s="46"/>
      <c r="G913" s="48"/>
    </row>
    <row r="914" spans="3:7" x14ac:dyDescent="0.35">
      <c r="C914" s="109" t="s">
        <v>4</v>
      </c>
      <c r="F914" s="46"/>
      <c r="G914" s="48"/>
    </row>
    <row r="915" spans="3:7" x14ac:dyDescent="0.35">
      <c r="C915" s="109" t="s">
        <v>4</v>
      </c>
      <c r="F915" s="46"/>
      <c r="G915" s="48"/>
    </row>
    <row r="916" spans="3:7" x14ac:dyDescent="0.35">
      <c r="C916" s="109" t="s">
        <v>4</v>
      </c>
      <c r="F916" s="46"/>
      <c r="G916" s="48"/>
    </row>
    <row r="917" spans="3:7" x14ac:dyDescent="0.35">
      <c r="C917" s="109" t="s">
        <v>4</v>
      </c>
      <c r="F917" s="46"/>
      <c r="G917" s="48"/>
    </row>
    <row r="918" spans="3:7" x14ac:dyDescent="0.35">
      <c r="C918" s="109" t="s">
        <v>4</v>
      </c>
      <c r="F918" s="46"/>
      <c r="G918" s="48"/>
    </row>
    <row r="919" spans="3:7" x14ac:dyDescent="0.35">
      <c r="C919" s="109" t="s">
        <v>4</v>
      </c>
      <c r="F919" s="46"/>
      <c r="G919" s="48"/>
    </row>
    <row r="920" spans="3:7" x14ac:dyDescent="0.35">
      <c r="C920" s="109" t="s">
        <v>11</v>
      </c>
      <c r="F920" s="49"/>
      <c r="G920" s="48"/>
    </row>
    <row r="921" spans="3:7" x14ac:dyDescent="0.35">
      <c r="C921" s="109" t="s">
        <v>11</v>
      </c>
      <c r="F921" s="49"/>
      <c r="G921" s="48"/>
    </row>
    <row r="922" spans="3:7" x14ac:dyDescent="0.35">
      <c r="C922" s="109" t="s">
        <v>11</v>
      </c>
      <c r="F922" s="49"/>
      <c r="G922" s="48"/>
    </row>
    <row r="923" spans="3:7" x14ac:dyDescent="0.35">
      <c r="C923" s="109" t="s">
        <v>11</v>
      </c>
      <c r="F923" s="49"/>
      <c r="G923" s="48"/>
    </row>
    <row r="924" spans="3:7" x14ac:dyDescent="0.35">
      <c r="C924" s="109" t="s">
        <v>11</v>
      </c>
      <c r="F924" s="49"/>
      <c r="G924" s="48"/>
    </row>
    <row r="925" spans="3:7" x14ac:dyDescent="0.35">
      <c r="C925" s="109" t="s">
        <v>11</v>
      </c>
      <c r="F925" s="46"/>
      <c r="G925" s="48"/>
    </row>
    <row r="926" spans="3:7" x14ac:dyDescent="0.35">
      <c r="C926" s="109" t="s">
        <v>5</v>
      </c>
    </row>
    <row r="927" spans="3:7" x14ac:dyDescent="0.35">
      <c r="C927" s="109" t="s">
        <v>5</v>
      </c>
    </row>
    <row r="928" spans="3:7" x14ac:dyDescent="0.35">
      <c r="C928" s="109" t="s">
        <v>5</v>
      </c>
    </row>
    <row r="929" spans="3:7" x14ac:dyDescent="0.35">
      <c r="C929" s="109" t="s">
        <v>5</v>
      </c>
    </row>
    <row r="930" spans="3:7" x14ac:dyDescent="0.35">
      <c r="C930" s="109" t="s">
        <v>5</v>
      </c>
    </row>
    <row r="931" spans="3:7" x14ac:dyDescent="0.35">
      <c r="C931" s="109" t="s">
        <v>5</v>
      </c>
    </row>
    <row r="932" spans="3:7" x14ac:dyDescent="0.35">
      <c r="C932" s="109" t="s">
        <v>5</v>
      </c>
    </row>
    <row r="933" spans="3:7" x14ac:dyDescent="0.35">
      <c r="C933" s="109" t="s">
        <v>6</v>
      </c>
    </row>
    <row r="934" spans="3:7" x14ac:dyDescent="0.35">
      <c r="C934" s="109" t="s">
        <v>6</v>
      </c>
      <c r="F934" s="49"/>
      <c r="G934" s="48"/>
    </row>
    <row r="935" spans="3:7" x14ac:dyDescent="0.35">
      <c r="C935" s="109" t="s">
        <v>6</v>
      </c>
    </row>
    <row r="936" spans="3:7" x14ac:dyDescent="0.35">
      <c r="C936" s="109" t="s">
        <v>6</v>
      </c>
      <c r="F936" s="49"/>
      <c r="G936" s="48"/>
    </row>
    <row r="937" spans="3:7" x14ac:dyDescent="0.35">
      <c r="C937" s="109" t="s">
        <v>6</v>
      </c>
    </row>
    <row r="938" spans="3:7" x14ac:dyDescent="0.35">
      <c r="C938" s="109" t="s">
        <v>6</v>
      </c>
    </row>
    <row r="939" spans="3:7" x14ac:dyDescent="0.35">
      <c r="C939" s="109" t="s">
        <v>6</v>
      </c>
    </row>
    <row r="940" spans="3:7" x14ac:dyDescent="0.35">
      <c r="C940" s="109" t="s">
        <v>6</v>
      </c>
    </row>
    <row r="941" spans="3:7" x14ac:dyDescent="0.35">
      <c r="C941" s="109" t="s">
        <v>6</v>
      </c>
      <c r="F941" s="49"/>
      <c r="G941" s="48"/>
    </row>
    <row r="942" spans="3:7" x14ac:dyDescent="0.35">
      <c r="C942" s="109" t="s">
        <v>6</v>
      </c>
    </row>
    <row r="943" spans="3:7" x14ac:dyDescent="0.35">
      <c r="C943" s="109" t="s">
        <v>6</v>
      </c>
    </row>
    <row r="944" spans="3:7" x14ac:dyDescent="0.35">
      <c r="C944" s="109" t="s">
        <v>8</v>
      </c>
    </row>
    <row r="945" spans="3:3" x14ac:dyDescent="0.35">
      <c r="C945" s="109" t="s">
        <v>8</v>
      </c>
    </row>
    <row r="946" spans="3:3" x14ac:dyDescent="0.35">
      <c r="C946" s="109" t="s">
        <v>8</v>
      </c>
    </row>
    <row r="947" spans="3:3" x14ac:dyDescent="0.35">
      <c r="C947" s="109" t="s">
        <v>8</v>
      </c>
    </row>
    <row r="948" spans="3:3" x14ac:dyDescent="0.35">
      <c r="C948" s="109" t="s">
        <v>8</v>
      </c>
    </row>
    <row r="949" spans="3:3" x14ac:dyDescent="0.35">
      <c r="C949" s="109" t="s">
        <v>8</v>
      </c>
    </row>
    <row r="950" spans="3:3" x14ac:dyDescent="0.35">
      <c r="C950" s="109" t="s">
        <v>8</v>
      </c>
    </row>
    <row r="951" spans="3:3" x14ac:dyDescent="0.35">
      <c r="C951" s="109" t="s">
        <v>8</v>
      </c>
    </row>
    <row r="952" spans="3:3" x14ac:dyDescent="0.35">
      <c r="C952" s="109" t="s">
        <v>8</v>
      </c>
    </row>
  </sheetData>
  <autoFilter ref="A1:G952" xr:uid="{00000000-0001-0000-0300-000000000000}"/>
  <sortState xmlns:xlrd2="http://schemas.microsoft.com/office/spreadsheetml/2017/richdata2" ref="A2:G952">
    <sortCondition ref="D2:D952"/>
    <sortCondition ref="A2:A952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IF(VLOOKUP(D1,'Ind''l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D1:D31 D33:D55 D57:D834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9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1796875" defaultRowHeight="14.5" x14ac:dyDescent="0.35"/>
  <cols>
    <col min="1" max="1" width="31.26953125" style="103" customWidth="1"/>
    <col min="2" max="2" width="8.453125" style="104" customWidth="1"/>
    <col min="3" max="3" width="18.1796875" style="109" bestFit="1" customWidth="1"/>
    <col min="4" max="4" width="9.1796875" style="104"/>
    <col min="6" max="6" width="20.7265625" bestFit="1" customWidth="1"/>
    <col min="7" max="7" width="15" bestFit="1" customWidth="1"/>
  </cols>
  <sheetData>
    <row r="1" spans="1:7" x14ac:dyDescent="0.35">
      <c r="A1" s="105" t="s">
        <v>59</v>
      </c>
      <c r="B1" s="106" t="s">
        <v>95</v>
      </c>
      <c r="C1" s="117" t="s">
        <v>60</v>
      </c>
      <c r="D1" s="106" t="s">
        <v>61</v>
      </c>
      <c r="F1" s="49"/>
      <c r="G1" s="48"/>
    </row>
    <row r="2" spans="1:7" x14ac:dyDescent="0.35">
      <c r="A2" s="113" t="s">
        <v>1524</v>
      </c>
      <c r="B2" s="114" t="s">
        <v>72</v>
      </c>
      <c r="C2" s="109" t="s">
        <v>57</v>
      </c>
      <c r="D2" s="104">
        <v>1</v>
      </c>
      <c r="F2" s="49"/>
      <c r="G2" s="48"/>
    </row>
    <row r="3" spans="1:7" x14ac:dyDescent="0.35">
      <c r="A3" s="107" t="s">
        <v>1503</v>
      </c>
      <c r="B3" s="108" t="s">
        <v>72</v>
      </c>
      <c r="C3" s="109" t="s">
        <v>31</v>
      </c>
      <c r="D3" s="104">
        <v>2</v>
      </c>
    </row>
    <row r="4" spans="1:7" x14ac:dyDescent="0.35">
      <c r="A4" s="103" t="s">
        <v>820</v>
      </c>
      <c r="B4" s="104" t="s">
        <v>72</v>
      </c>
      <c r="C4" s="109" t="s">
        <v>8</v>
      </c>
      <c r="D4" s="104">
        <v>3</v>
      </c>
    </row>
    <row r="5" spans="1:7" x14ac:dyDescent="0.35">
      <c r="A5" s="113" t="s">
        <v>1511</v>
      </c>
      <c r="B5" s="114" t="s">
        <v>74</v>
      </c>
      <c r="C5" s="109" t="s">
        <v>56</v>
      </c>
      <c r="D5" s="104">
        <v>4</v>
      </c>
      <c r="F5" s="49"/>
      <c r="G5" s="48"/>
    </row>
    <row r="6" spans="1:7" x14ac:dyDescent="0.35">
      <c r="A6" s="103" t="s">
        <v>362</v>
      </c>
      <c r="B6" s="104" t="s">
        <v>74</v>
      </c>
      <c r="C6" s="109" t="s">
        <v>8</v>
      </c>
      <c r="D6" s="104">
        <v>5</v>
      </c>
    </row>
    <row r="7" spans="1:7" x14ac:dyDescent="0.35">
      <c r="A7" s="103" t="s">
        <v>1431</v>
      </c>
      <c r="B7" s="104" t="s">
        <v>72</v>
      </c>
      <c r="C7" s="109" t="s">
        <v>57</v>
      </c>
      <c r="D7" s="104">
        <v>6</v>
      </c>
      <c r="F7" s="49"/>
      <c r="G7" s="48"/>
    </row>
    <row r="8" spans="1:7" x14ac:dyDescent="0.35">
      <c r="A8" s="103" t="s">
        <v>1432</v>
      </c>
      <c r="B8" s="104" t="s">
        <v>74</v>
      </c>
      <c r="C8" s="109" t="s">
        <v>57</v>
      </c>
      <c r="D8" s="104">
        <v>7</v>
      </c>
      <c r="F8" s="49"/>
      <c r="G8" s="48"/>
    </row>
    <row r="9" spans="1:7" x14ac:dyDescent="0.35">
      <c r="A9" s="113" t="s">
        <v>1467</v>
      </c>
      <c r="B9" s="114" t="s">
        <v>72</v>
      </c>
      <c r="C9" s="109" t="s">
        <v>57</v>
      </c>
      <c r="D9" s="104">
        <v>8</v>
      </c>
      <c r="F9" s="49"/>
      <c r="G9" s="48"/>
    </row>
    <row r="10" spans="1:7" x14ac:dyDescent="0.35">
      <c r="A10" s="103" t="s">
        <v>298</v>
      </c>
      <c r="B10" s="104" t="s">
        <v>79</v>
      </c>
      <c r="C10" s="109" t="s">
        <v>4</v>
      </c>
      <c r="D10" s="104">
        <v>9</v>
      </c>
      <c r="F10" s="49"/>
      <c r="G10" s="48"/>
    </row>
    <row r="11" spans="1:7" x14ac:dyDescent="0.35">
      <c r="A11" s="115" t="s">
        <v>595</v>
      </c>
      <c r="B11" s="116" t="s">
        <v>72</v>
      </c>
      <c r="C11" s="109" t="s">
        <v>56</v>
      </c>
      <c r="D11" s="104">
        <v>10</v>
      </c>
      <c r="F11" s="49"/>
      <c r="G11" s="48"/>
    </row>
    <row r="12" spans="1:7" x14ac:dyDescent="0.35">
      <c r="A12" s="113" t="s">
        <v>1470</v>
      </c>
      <c r="C12" s="109" t="s">
        <v>6</v>
      </c>
      <c r="D12" s="104">
        <v>11</v>
      </c>
      <c r="F12" s="45"/>
    </row>
    <row r="13" spans="1:7" x14ac:dyDescent="0.35">
      <c r="A13" s="103" t="s">
        <v>811</v>
      </c>
      <c r="B13" s="104" t="s">
        <v>72</v>
      </c>
      <c r="C13" s="109" t="s">
        <v>8</v>
      </c>
      <c r="D13" s="104">
        <v>12</v>
      </c>
    </row>
    <row r="14" spans="1:7" x14ac:dyDescent="0.35">
      <c r="A14" s="103" t="s">
        <v>635</v>
      </c>
      <c r="B14" s="104" t="s">
        <v>74</v>
      </c>
      <c r="C14" s="109" t="s">
        <v>3</v>
      </c>
      <c r="D14" s="104">
        <v>13</v>
      </c>
      <c r="F14" s="49"/>
      <c r="G14" s="48"/>
    </row>
    <row r="15" spans="1:7" x14ac:dyDescent="0.35">
      <c r="A15" s="115" t="s">
        <v>1105</v>
      </c>
      <c r="B15" s="116" t="s">
        <v>76</v>
      </c>
      <c r="C15" s="109" t="s">
        <v>56</v>
      </c>
      <c r="D15" s="104">
        <v>14</v>
      </c>
      <c r="F15" s="49"/>
      <c r="G15" s="48"/>
    </row>
    <row r="16" spans="1:7" x14ac:dyDescent="0.35">
      <c r="A16" s="103" t="s">
        <v>1500</v>
      </c>
      <c r="C16" s="109" t="s">
        <v>11</v>
      </c>
      <c r="D16" s="104">
        <v>15</v>
      </c>
      <c r="F16" s="49"/>
      <c r="G16" s="48"/>
    </row>
    <row r="17" spans="1:7" x14ac:dyDescent="0.35">
      <c r="A17" s="103" t="s">
        <v>726</v>
      </c>
      <c r="B17" s="104" t="s">
        <v>79</v>
      </c>
      <c r="C17" s="109" t="s">
        <v>5</v>
      </c>
      <c r="D17" s="104">
        <v>16</v>
      </c>
      <c r="F17" s="49"/>
      <c r="G17" s="48"/>
    </row>
    <row r="18" spans="1:7" x14ac:dyDescent="0.35">
      <c r="A18" s="103" t="s">
        <v>1539</v>
      </c>
      <c r="C18" s="109" t="s">
        <v>8</v>
      </c>
      <c r="D18" s="104">
        <v>17</v>
      </c>
    </row>
    <row r="19" spans="1:7" x14ac:dyDescent="0.35">
      <c r="A19" s="103" t="s">
        <v>926</v>
      </c>
      <c r="B19" s="104" t="s">
        <v>74</v>
      </c>
      <c r="C19" s="109" t="s">
        <v>10</v>
      </c>
      <c r="D19" s="104">
        <v>18</v>
      </c>
      <c r="F19" s="49"/>
      <c r="G19" s="48"/>
    </row>
    <row r="20" spans="1:7" x14ac:dyDescent="0.35">
      <c r="A20" s="103" t="s">
        <v>1231</v>
      </c>
      <c r="B20" s="104" t="s">
        <v>76</v>
      </c>
      <c r="C20" s="109" t="s">
        <v>3</v>
      </c>
      <c r="D20" s="104">
        <v>19</v>
      </c>
      <c r="F20" s="49"/>
      <c r="G20" s="48"/>
    </row>
    <row r="21" spans="1:7" x14ac:dyDescent="0.35">
      <c r="A21" s="103" t="s">
        <v>377</v>
      </c>
      <c r="B21" s="104" t="s">
        <v>78</v>
      </c>
      <c r="C21" s="109" t="s">
        <v>8</v>
      </c>
      <c r="D21" s="104">
        <v>20</v>
      </c>
    </row>
    <row r="22" spans="1:7" x14ac:dyDescent="0.35">
      <c r="A22" s="103" t="s">
        <v>349</v>
      </c>
      <c r="B22" s="104" t="s">
        <v>78</v>
      </c>
      <c r="C22" s="109" t="s">
        <v>5</v>
      </c>
      <c r="D22" s="104">
        <v>21</v>
      </c>
      <c r="F22" s="49"/>
      <c r="G22" s="48"/>
    </row>
    <row r="23" spans="1:7" x14ac:dyDescent="0.35">
      <c r="A23" s="103" t="s">
        <v>1281</v>
      </c>
      <c r="B23" s="104" t="s">
        <v>72</v>
      </c>
      <c r="C23" s="109" t="s">
        <v>1278</v>
      </c>
      <c r="D23" s="104">
        <v>22</v>
      </c>
      <c r="F23" s="49"/>
      <c r="G23" s="48"/>
    </row>
    <row r="24" spans="1:7" x14ac:dyDescent="0.35">
      <c r="A24" s="103" t="s">
        <v>1532</v>
      </c>
      <c r="B24" s="104" t="s">
        <v>78</v>
      </c>
      <c r="C24" s="109" t="s">
        <v>10</v>
      </c>
      <c r="D24" s="104">
        <v>23</v>
      </c>
      <c r="F24" s="49"/>
      <c r="G24" s="48"/>
    </row>
    <row r="25" spans="1:7" x14ac:dyDescent="0.35">
      <c r="A25" s="103" t="s">
        <v>1066</v>
      </c>
      <c r="B25" s="104" t="s">
        <v>74</v>
      </c>
      <c r="C25" s="109" t="s">
        <v>8</v>
      </c>
      <c r="D25" s="104">
        <v>24</v>
      </c>
    </row>
    <row r="26" spans="1:7" x14ac:dyDescent="0.35">
      <c r="A26" s="103" t="s">
        <v>1433</v>
      </c>
      <c r="B26" s="104" t="s">
        <v>74</v>
      </c>
      <c r="C26" s="109" t="s">
        <v>57</v>
      </c>
      <c r="D26" s="104">
        <v>25</v>
      </c>
      <c r="F26" s="49"/>
      <c r="G26" s="48"/>
    </row>
    <row r="27" spans="1:7" x14ac:dyDescent="0.35">
      <c r="A27" s="103" t="s">
        <v>1534</v>
      </c>
      <c r="C27" s="109" t="s">
        <v>11</v>
      </c>
      <c r="D27" s="104">
        <v>26</v>
      </c>
      <c r="F27" s="49"/>
      <c r="G27" s="48"/>
    </row>
    <row r="28" spans="1:7" x14ac:dyDescent="0.35">
      <c r="A28" s="115" t="s">
        <v>1544</v>
      </c>
      <c r="B28" s="116" t="s">
        <v>78</v>
      </c>
      <c r="C28" s="109" t="s">
        <v>56</v>
      </c>
      <c r="D28" s="104">
        <v>27</v>
      </c>
      <c r="F28" s="49"/>
      <c r="G28" s="48"/>
    </row>
    <row r="29" spans="1:7" x14ac:dyDescent="0.35">
      <c r="A29" s="103" t="s">
        <v>1527</v>
      </c>
      <c r="B29" s="104" t="s">
        <v>74</v>
      </c>
      <c r="C29" s="109" t="s">
        <v>10</v>
      </c>
      <c r="D29" s="104">
        <v>28</v>
      </c>
      <c r="F29" s="49"/>
      <c r="G29" s="48"/>
    </row>
    <row r="30" spans="1:7" x14ac:dyDescent="0.35">
      <c r="A30" s="103" t="s">
        <v>151</v>
      </c>
      <c r="B30" s="104" t="s">
        <v>79</v>
      </c>
      <c r="C30" s="109" t="s">
        <v>3</v>
      </c>
      <c r="D30" s="104">
        <v>29</v>
      </c>
      <c r="F30" s="49"/>
      <c r="G30" s="48"/>
    </row>
    <row r="31" spans="1:7" x14ac:dyDescent="0.35">
      <c r="A31" s="103" t="s">
        <v>810</v>
      </c>
      <c r="B31" s="104" t="s">
        <v>72</v>
      </c>
      <c r="C31" s="109" t="s">
        <v>8</v>
      </c>
      <c r="D31" s="104">
        <v>30</v>
      </c>
    </row>
    <row r="32" spans="1:7" x14ac:dyDescent="0.35">
      <c r="A32" s="103" t="s">
        <v>707</v>
      </c>
      <c r="B32" s="104" t="s">
        <v>78</v>
      </c>
      <c r="C32" s="109" t="s">
        <v>11</v>
      </c>
      <c r="D32" s="104">
        <v>31</v>
      </c>
      <c r="F32" s="49"/>
      <c r="G32" s="48"/>
    </row>
    <row r="33" spans="1:7" x14ac:dyDescent="0.35">
      <c r="A33" s="103" t="s">
        <v>1078</v>
      </c>
      <c r="B33" s="104" t="s">
        <v>75</v>
      </c>
      <c r="C33" s="109" t="s">
        <v>56</v>
      </c>
      <c r="D33" s="104">
        <v>32</v>
      </c>
      <c r="F33" s="92"/>
      <c r="G33" s="48"/>
    </row>
    <row r="34" spans="1:7" x14ac:dyDescent="0.35">
      <c r="A34" s="103" t="s">
        <v>599</v>
      </c>
      <c r="B34" s="104" t="s">
        <v>77</v>
      </c>
      <c r="C34" s="109" t="s">
        <v>57</v>
      </c>
      <c r="D34" s="104">
        <v>33</v>
      </c>
      <c r="F34" s="49"/>
      <c r="G34" s="48"/>
    </row>
    <row r="35" spans="1:7" x14ac:dyDescent="0.35">
      <c r="A35" s="113" t="s">
        <v>1541</v>
      </c>
      <c r="B35" s="114" t="s">
        <v>76</v>
      </c>
      <c r="C35" s="109" t="s">
        <v>57</v>
      </c>
      <c r="D35" s="104">
        <v>34</v>
      </c>
      <c r="F35" s="49"/>
      <c r="G35" s="48"/>
    </row>
    <row r="36" spans="1:7" x14ac:dyDescent="0.35">
      <c r="A36" s="103" t="s">
        <v>1437</v>
      </c>
      <c r="B36" s="104" t="s">
        <v>76</v>
      </c>
      <c r="C36" s="109" t="s">
        <v>57</v>
      </c>
      <c r="D36" s="104">
        <v>35</v>
      </c>
      <c r="F36" s="49"/>
      <c r="G36" s="48"/>
    </row>
    <row r="37" spans="1:7" x14ac:dyDescent="0.35">
      <c r="A37" s="103" t="s">
        <v>1280</v>
      </c>
      <c r="B37" s="104" t="s">
        <v>76</v>
      </c>
      <c r="C37" s="109" t="s">
        <v>1278</v>
      </c>
      <c r="D37" s="104">
        <v>36</v>
      </c>
      <c r="F37" s="49"/>
      <c r="G37" s="48"/>
    </row>
    <row r="38" spans="1:7" x14ac:dyDescent="0.35">
      <c r="A38" s="103" t="s">
        <v>155</v>
      </c>
      <c r="B38" s="104" t="s">
        <v>73</v>
      </c>
      <c r="C38" s="109" t="s">
        <v>3</v>
      </c>
      <c r="D38" s="104">
        <v>37</v>
      </c>
      <c r="F38" s="49"/>
      <c r="G38" s="48"/>
    </row>
    <row r="39" spans="1:7" x14ac:dyDescent="0.35">
      <c r="A39" s="103" t="s">
        <v>1479</v>
      </c>
      <c r="B39" s="104" t="s">
        <v>72</v>
      </c>
      <c r="C39" s="109" t="s">
        <v>10</v>
      </c>
      <c r="D39" s="104">
        <v>38</v>
      </c>
      <c r="F39" s="49"/>
      <c r="G39" s="48"/>
    </row>
    <row r="40" spans="1:7" x14ac:dyDescent="0.35">
      <c r="A40" s="103" t="s">
        <v>1477</v>
      </c>
      <c r="B40" s="104" t="s">
        <v>72</v>
      </c>
      <c r="C40" s="109" t="s">
        <v>10</v>
      </c>
      <c r="D40" s="104">
        <v>39</v>
      </c>
      <c r="F40" s="49"/>
      <c r="G40" s="48"/>
    </row>
    <row r="41" spans="1:7" x14ac:dyDescent="0.35">
      <c r="A41" s="103" t="s">
        <v>360</v>
      </c>
      <c r="B41" s="104" t="s">
        <v>77</v>
      </c>
      <c r="C41" s="109" t="s">
        <v>8</v>
      </c>
      <c r="D41" s="104">
        <v>40</v>
      </c>
    </row>
    <row r="42" spans="1:7" x14ac:dyDescent="0.35">
      <c r="A42" s="103" t="s">
        <v>809</v>
      </c>
      <c r="B42" s="104" t="s">
        <v>78</v>
      </c>
      <c r="C42" s="109" t="s">
        <v>8</v>
      </c>
      <c r="D42" s="104">
        <v>41</v>
      </c>
    </row>
    <row r="43" spans="1:7" x14ac:dyDescent="0.35">
      <c r="A43" s="103" t="s">
        <v>1088</v>
      </c>
      <c r="B43" s="104" t="s">
        <v>76</v>
      </c>
      <c r="C43" s="109" t="s">
        <v>56</v>
      </c>
      <c r="D43" s="104">
        <v>42</v>
      </c>
      <c r="F43" s="49"/>
      <c r="G43" s="48"/>
    </row>
    <row r="44" spans="1:7" x14ac:dyDescent="0.35">
      <c r="A44" s="103" t="s">
        <v>1478</v>
      </c>
      <c r="B44" s="104" t="s">
        <v>76</v>
      </c>
      <c r="C44" s="109" t="s">
        <v>10</v>
      </c>
      <c r="D44" s="104">
        <v>43</v>
      </c>
      <c r="F44" s="49"/>
      <c r="G44" s="48"/>
    </row>
    <row r="45" spans="1:7" x14ac:dyDescent="0.35">
      <c r="A45" s="103" t="s">
        <v>153</v>
      </c>
      <c r="B45" s="104" t="s">
        <v>79</v>
      </c>
      <c r="C45" s="109" t="s">
        <v>3</v>
      </c>
      <c r="D45" s="104">
        <v>44</v>
      </c>
      <c r="F45" s="49"/>
      <c r="G45" s="48"/>
    </row>
    <row r="46" spans="1:7" x14ac:dyDescent="0.35">
      <c r="A46" s="103" t="s">
        <v>1540</v>
      </c>
      <c r="C46" s="109" t="s">
        <v>8</v>
      </c>
      <c r="D46" s="104">
        <v>45</v>
      </c>
    </row>
    <row r="47" spans="1:7" x14ac:dyDescent="0.35">
      <c r="A47" s="103" t="s">
        <v>292</v>
      </c>
      <c r="B47" s="104" t="s">
        <v>73</v>
      </c>
      <c r="C47" s="109" t="s">
        <v>4</v>
      </c>
      <c r="D47" s="104">
        <v>46</v>
      </c>
      <c r="F47" s="49"/>
      <c r="G47" s="48"/>
    </row>
    <row r="48" spans="1:7" x14ac:dyDescent="0.35">
      <c r="A48" s="111" t="s">
        <v>114</v>
      </c>
      <c r="B48" s="112" t="s">
        <v>79</v>
      </c>
      <c r="C48" s="109" t="s">
        <v>6</v>
      </c>
      <c r="D48" s="104">
        <v>47</v>
      </c>
    </row>
    <row r="49" spans="1:7" x14ac:dyDescent="0.35">
      <c r="A49" s="115" t="s">
        <v>1104</v>
      </c>
      <c r="B49" s="116" t="s">
        <v>79</v>
      </c>
      <c r="C49" s="109" t="s">
        <v>56</v>
      </c>
      <c r="D49" s="104">
        <v>48</v>
      </c>
      <c r="F49" s="49"/>
      <c r="G49" s="48"/>
    </row>
    <row r="50" spans="1:7" x14ac:dyDescent="0.35">
      <c r="A50" s="103" t="s">
        <v>1412</v>
      </c>
      <c r="B50" s="104" t="s">
        <v>72</v>
      </c>
      <c r="C50" s="109" t="s">
        <v>8</v>
      </c>
    </row>
    <row r="51" spans="1:7" x14ac:dyDescent="0.35">
      <c r="A51" s="107" t="s">
        <v>486</v>
      </c>
      <c r="B51" s="108" t="s">
        <v>72</v>
      </c>
      <c r="C51" s="109" t="s">
        <v>31</v>
      </c>
    </row>
    <row r="52" spans="1:7" x14ac:dyDescent="0.35">
      <c r="A52" s="103" t="s">
        <v>295</v>
      </c>
      <c r="B52" s="104" t="s">
        <v>72</v>
      </c>
      <c r="C52" s="109" t="s">
        <v>4</v>
      </c>
      <c r="F52" s="49"/>
      <c r="G52" s="48"/>
    </row>
    <row r="53" spans="1:7" x14ac:dyDescent="0.35">
      <c r="A53" s="111" t="s">
        <v>761</v>
      </c>
      <c r="B53" s="112" t="s">
        <v>78</v>
      </c>
      <c r="C53" s="109" t="s">
        <v>6</v>
      </c>
    </row>
    <row r="54" spans="1:7" x14ac:dyDescent="0.35">
      <c r="A54" s="107" t="s">
        <v>487</v>
      </c>
      <c r="B54" s="108" t="s">
        <v>76</v>
      </c>
      <c r="C54" s="109" t="s">
        <v>31</v>
      </c>
    </row>
    <row r="55" spans="1:7" x14ac:dyDescent="0.35">
      <c r="A55" s="103" t="s">
        <v>290</v>
      </c>
      <c r="B55" s="104" t="s">
        <v>72</v>
      </c>
      <c r="C55" s="109" t="s">
        <v>4</v>
      </c>
      <c r="F55" s="49"/>
      <c r="G55" s="48"/>
    </row>
    <row r="56" spans="1:7" x14ac:dyDescent="0.35">
      <c r="A56" s="103" t="s">
        <v>1505</v>
      </c>
      <c r="B56" s="104" t="s">
        <v>74</v>
      </c>
      <c r="C56" s="109" t="s">
        <v>31</v>
      </c>
    </row>
    <row r="57" spans="1:7" x14ac:dyDescent="0.35">
      <c r="A57" s="103" t="s">
        <v>278</v>
      </c>
      <c r="B57" s="104" t="s">
        <v>75</v>
      </c>
      <c r="C57" s="109" t="s">
        <v>4</v>
      </c>
      <c r="F57" s="49"/>
      <c r="G57" s="48"/>
    </row>
    <row r="58" spans="1:7" x14ac:dyDescent="0.35">
      <c r="A58" s="111" t="s">
        <v>104</v>
      </c>
      <c r="B58" s="112" t="s">
        <v>76</v>
      </c>
      <c r="C58" s="109" t="s">
        <v>6</v>
      </c>
    </row>
    <row r="59" spans="1:7" x14ac:dyDescent="0.35">
      <c r="A59" s="103" t="s">
        <v>1247</v>
      </c>
      <c r="B59" s="104" t="s">
        <v>77</v>
      </c>
      <c r="C59" s="109" t="s">
        <v>5</v>
      </c>
      <c r="F59" s="49"/>
      <c r="G59" s="48"/>
    </row>
    <row r="60" spans="1:7" x14ac:dyDescent="0.35">
      <c r="A60" s="103" t="s">
        <v>1074</v>
      </c>
      <c r="B60" s="104" t="s">
        <v>76</v>
      </c>
      <c r="C60" s="109" t="s">
        <v>56</v>
      </c>
      <c r="F60" s="92"/>
      <c r="G60" s="48"/>
    </row>
    <row r="61" spans="1:7" x14ac:dyDescent="0.35">
      <c r="A61" s="107" t="s">
        <v>1504</v>
      </c>
      <c r="B61" s="108" t="s">
        <v>78</v>
      </c>
      <c r="C61" s="109" t="s">
        <v>31</v>
      </c>
    </row>
    <row r="62" spans="1:7" x14ac:dyDescent="0.35">
      <c r="A62" s="103" t="s">
        <v>367</v>
      </c>
      <c r="B62" s="104" t="s">
        <v>76</v>
      </c>
      <c r="C62" s="109" t="s">
        <v>8</v>
      </c>
    </row>
    <row r="63" spans="1:7" x14ac:dyDescent="0.35">
      <c r="A63" s="103" t="s">
        <v>988</v>
      </c>
      <c r="B63" s="104" t="s">
        <v>74</v>
      </c>
      <c r="C63" s="109" t="s">
        <v>4</v>
      </c>
      <c r="F63" s="49"/>
      <c r="G63" s="48"/>
    </row>
    <row r="64" spans="1:7" x14ac:dyDescent="0.35">
      <c r="A64" s="103" t="s">
        <v>659</v>
      </c>
      <c r="B64" s="104" t="s">
        <v>72</v>
      </c>
      <c r="C64" s="109" t="s">
        <v>4</v>
      </c>
      <c r="F64" s="49"/>
      <c r="G64" s="48"/>
    </row>
    <row r="65" spans="1:7" x14ac:dyDescent="0.35">
      <c r="A65" s="103" t="s">
        <v>984</v>
      </c>
      <c r="B65" s="104" t="s">
        <v>72</v>
      </c>
      <c r="C65" s="109" t="s">
        <v>4</v>
      </c>
      <c r="F65" s="49"/>
      <c r="G65" s="48"/>
    </row>
    <row r="66" spans="1:7" x14ac:dyDescent="0.35">
      <c r="A66" s="103" t="s">
        <v>1413</v>
      </c>
      <c r="B66" s="104" t="s">
        <v>72</v>
      </c>
      <c r="C66" s="109" t="s">
        <v>8</v>
      </c>
    </row>
    <row r="67" spans="1:7" x14ac:dyDescent="0.35">
      <c r="A67" s="103" t="s">
        <v>1068</v>
      </c>
      <c r="B67" s="104" t="s">
        <v>72</v>
      </c>
      <c r="C67" s="109" t="s">
        <v>8</v>
      </c>
    </row>
    <row r="68" spans="1:7" x14ac:dyDescent="0.35">
      <c r="A68" s="103" t="s">
        <v>863</v>
      </c>
      <c r="B68" s="104" t="s">
        <v>72</v>
      </c>
      <c r="C68" s="109" t="s">
        <v>57</v>
      </c>
      <c r="F68" s="49"/>
      <c r="G68" s="48"/>
    </row>
    <row r="69" spans="1:7" x14ac:dyDescent="0.35">
      <c r="A69" s="103" t="s">
        <v>583</v>
      </c>
      <c r="B69" s="104" t="s">
        <v>72</v>
      </c>
      <c r="C69" s="109" t="s">
        <v>56</v>
      </c>
      <c r="F69" s="49"/>
      <c r="G69" s="48"/>
    </row>
    <row r="70" spans="1:7" x14ac:dyDescent="0.35">
      <c r="A70" s="103" t="s">
        <v>583</v>
      </c>
      <c r="B70" s="104" t="s">
        <v>72</v>
      </c>
      <c r="C70" s="109" t="s">
        <v>56</v>
      </c>
      <c r="F70" s="49"/>
      <c r="G70" s="48"/>
    </row>
    <row r="71" spans="1:7" x14ac:dyDescent="0.35">
      <c r="A71" s="103" t="s">
        <v>1075</v>
      </c>
      <c r="B71" s="104" t="s">
        <v>72</v>
      </c>
      <c r="C71" s="109" t="s">
        <v>56</v>
      </c>
      <c r="F71" s="49"/>
      <c r="G71" s="48"/>
    </row>
    <row r="72" spans="1:7" x14ac:dyDescent="0.35">
      <c r="A72" s="103" t="s">
        <v>1076</v>
      </c>
      <c r="B72" s="104" t="s">
        <v>78</v>
      </c>
      <c r="C72" s="109" t="s">
        <v>56</v>
      </c>
      <c r="F72" s="49"/>
      <c r="G72" s="48"/>
    </row>
    <row r="73" spans="1:7" x14ac:dyDescent="0.35">
      <c r="A73" s="111" t="s">
        <v>187</v>
      </c>
      <c r="B73" s="112" t="s">
        <v>78</v>
      </c>
      <c r="C73" s="109" t="s">
        <v>6</v>
      </c>
    </row>
    <row r="74" spans="1:7" x14ac:dyDescent="0.35">
      <c r="A74" s="103" t="s">
        <v>369</v>
      </c>
      <c r="B74" s="104" t="s">
        <v>79</v>
      </c>
      <c r="C74" s="109" t="s">
        <v>8</v>
      </c>
    </row>
    <row r="75" spans="1:7" x14ac:dyDescent="0.35">
      <c r="A75" s="103" t="s">
        <v>806</v>
      </c>
      <c r="B75" s="104" t="s">
        <v>72</v>
      </c>
      <c r="C75" s="109" t="s">
        <v>8</v>
      </c>
    </row>
    <row r="76" spans="1:7" x14ac:dyDescent="0.35">
      <c r="A76" s="103" t="s">
        <v>361</v>
      </c>
      <c r="B76" s="104" t="s">
        <v>78</v>
      </c>
      <c r="C76" s="109" t="s">
        <v>8</v>
      </c>
    </row>
    <row r="77" spans="1:7" x14ac:dyDescent="0.35">
      <c r="A77" s="111" t="s">
        <v>93</v>
      </c>
      <c r="B77" s="112" t="s">
        <v>73</v>
      </c>
      <c r="C77" s="109" t="s">
        <v>6</v>
      </c>
    </row>
    <row r="78" spans="1:7" x14ac:dyDescent="0.35">
      <c r="A78" s="107" t="s">
        <v>488</v>
      </c>
      <c r="B78" s="108" t="s">
        <v>78</v>
      </c>
      <c r="C78" s="109" t="s">
        <v>31</v>
      </c>
    </row>
    <row r="79" spans="1:7" x14ac:dyDescent="0.35">
      <c r="A79" s="103" t="s">
        <v>807</v>
      </c>
      <c r="B79" s="104" t="s">
        <v>77</v>
      </c>
      <c r="C79" s="109" t="s">
        <v>8</v>
      </c>
    </row>
    <row r="80" spans="1:7" x14ac:dyDescent="0.35">
      <c r="A80" s="103" t="s">
        <v>940</v>
      </c>
      <c r="B80" s="104" t="s">
        <v>75</v>
      </c>
      <c r="C80" s="109" t="s">
        <v>3</v>
      </c>
      <c r="F80" s="49"/>
      <c r="G80" s="48"/>
    </row>
    <row r="81" spans="1:7" x14ac:dyDescent="0.35">
      <c r="A81" s="103" t="s">
        <v>152</v>
      </c>
      <c r="B81" s="104" t="s">
        <v>78</v>
      </c>
      <c r="C81" s="109" t="s">
        <v>3</v>
      </c>
      <c r="F81" s="49"/>
      <c r="G81" s="48"/>
    </row>
    <row r="82" spans="1:7" x14ac:dyDescent="0.35">
      <c r="A82" s="103" t="s">
        <v>925</v>
      </c>
      <c r="B82" s="104" t="s">
        <v>74</v>
      </c>
      <c r="C82" s="109" t="s">
        <v>10</v>
      </c>
      <c r="F82" s="49"/>
      <c r="G82" s="48"/>
    </row>
    <row r="83" spans="1:7" x14ac:dyDescent="0.35">
      <c r="A83" s="103" t="s">
        <v>660</v>
      </c>
      <c r="B83" s="104" t="s">
        <v>72</v>
      </c>
      <c r="C83" s="109" t="s">
        <v>4</v>
      </c>
      <c r="F83" s="49"/>
      <c r="G83" s="48"/>
    </row>
    <row r="84" spans="1:7" x14ac:dyDescent="0.35">
      <c r="A84" s="103" t="s">
        <v>1248</v>
      </c>
      <c r="B84" s="104" t="s">
        <v>72</v>
      </c>
      <c r="C84" s="109" t="s">
        <v>5</v>
      </c>
      <c r="F84" s="49"/>
      <c r="G84" s="48"/>
    </row>
    <row r="85" spans="1:7" x14ac:dyDescent="0.35">
      <c r="A85" s="103" t="s">
        <v>1077</v>
      </c>
      <c r="B85" s="104" t="s">
        <v>77</v>
      </c>
      <c r="C85" s="109" t="s">
        <v>56</v>
      </c>
      <c r="F85" s="92"/>
      <c r="G85" s="48"/>
    </row>
    <row r="86" spans="1:7" x14ac:dyDescent="0.35">
      <c r="A86" s="103" t="s">
        <v>762</v>
      </c>
      <c r="B86" s="104" t="s">
        <v>78</v>
      </c>
      <c r="C86" s="109" t="s">
        <v>6</v>
      </c>
    </row>
    <row r="87" spans="1:7" x14ac:dyDescent="0.35">
      <c r="A87" s="111" t="s">
        <v>1026</v>
      </c>
      <c r="B87" s="112" t="s">
        <v>74</v>
      </c>
      <c r="C87" s="109" t="s">
        <v>6</v>
      </c>
    </row>
    <row r="88" spans="1:7" x14ac:dyDescent="0.35">
      <c r="A88" s="113" t="s">
        <v>1499</v>
      </c>
      <c r="B88" s="114" t="s">
        <v>72</v>
      </c>
      <c r="C88" s="109" t="s">
        <v>57</v>
      </c>
      <c r="F88" s="49"/>
      <c r="G88" s="48"/>
    </row>
    <row r="89" spans="1:7" x14ac:dyDescent="0.35">
      <c r="A89" s="103" t="s">
        <v>808</v>
      </c>
      <c r="B89" s="104" t="s">
        <v>72</v>
      </c>
      <c r="C89" s="109" t="s">
        <v>8</v>
      </c>
    </row>
    <row r="90" spans="1:7" x14ac:dyDescent="0.35">
      <c r="A90" s="103" t="s">
        <v>941</v>
      </c>
      <c r="B90" s="104" t="s">
        <v>75</v>
      </c>
      <c r="C90" s="109" t="s">
        <v>3</v>
      </c>
      <c r="F90" s="49"/>
      <c r="G90" s="48"/>
    </row>
    <row r="91" spans="1:7" x14ac:dyDescent="0.35">
      <c r="A91" s="107" t="s">
        <v>489</v>
      </c>
      <c r="B91" s="108" t="s">
        <v>78</v>
      </c>
      <c r="C91" s="109" t="s">
        <v>31</v>
      </c>
    </row>
    <row r="92" spans="1:7" x14ac:dyDescent="0.35">
      <c r="A92" s="111" t="s">
        <v>763</v>
      </c>
      <c r="B92" s="112" t="s">
        <v>76</v>
      </c>
      <c r="C92" s="109" t="s">
        <v>6</v>
      </c>
    </row>
    <row r="93" spans="1:7" x14ac:dyDescent="0.35">
      <c r="A93" s="103" t="s">
        <v>319</v>
      </c>
      <c r="B93" s="104" t="s">
        <v>76</v>
      </c>
      <c r="C93" s="109" t="s">
        <v>56</v>
      </c>
      <c r="F93" s="49"/>
      <c r="G93" s="48"/>
    </row>
    <row r="94" spans="1:7" x14ac:dyDescent="0.35">
      <c r="A94" s="103" t="s">
        <v>1339</v>
      </c>
      <c r="B94" s="104" t="s">
        <v>72</v>
      </c>
      <c r="C94" s="109" t="s">
        <v>4</v>
      </c>
      <c r="F94" s="49"/>
      <c r="G94" s="48"/>
    </row>
    <row r="95" spans="1:7" x14ac:dyDescent="0.35">
      <c r="A95" s="103" t="s">
        <v>993</v>
      </c>
      <c r="B95" s="104" t="s">
        <v>78</v>
      </c>
      <c r="C95" s="109" t="s">
        <v>11</v>
      </c>
      <c r="F95" s="49"/>
      <c r="G95" s="48"/>
    </row>
    <row r="96" spans="1:7" x14ac:dyDescent="0.35">
      <c r="A96" s="103" t="s">
        <v>1341</v>
      </c>
      <c r="B96" s="104" t="s">
        <v>79</v>
      </c>
      <c r="C96" s="109" t="s">
        <v>4</v>
      </c>
      <c r="F96" s="49"/>
      <c r="G96" s="48"/>
    </row>
    <row r="97" spans="1:7" x14ac:dyDescent="0.35">
      <c r="A97" s="103" t="s">
        <v>1071</v>
      </c>
      <c r="B97" s="104" t="s">
        <v>74</v>
      </c>
      <c r="C97" s="109" t="s">
        <v>8</v>
      </c>
    </row>
    <row r="98" spans="1:7" x14ac:dyDescent="0.35">
      <c r="A98" s="103" t="s">
        <v>1079</v>
      </c>
      <c r="B98" s="104" t="s">
        <v>1130</v>
      </c>
      <c r="C98" s="109" t="s">
        <v>56</v>
      </c>
      <c r="F98" s="49"/>
      <c r="G98" s="48"/>
    </row>
    <row r="99" spans="1:7" x14ac:dyDescent="0.35">
      <c r="A99" s="103" t="s">
        <v>1483</v>
      </c>
      <c r="C99" s="109" t="s">
        <v>4</v>
      </c>
      <c r="F99" s="49"/>
      <c r="G99" s="48"/>
    </row>
    <row r="100" spans="1:7" x14ac:dyDescent="0.35">
      <c r="A100" s="103" t="s">
        <v>1080</v>
      </c>
      <c r="B100" s="104" t="s">
        <v>76</v>
      </c>
      <c r="C100" s="109" t="s">
        <v>56</v>
      </c>
      <c r="F100" s="92"/>
      <c r="G100" s="48"/>
    </row>
    <row r="101" spans="1:7" x14ac:dyDescent="0.35">
      <c r="A101" s="103" t="s">
        <v>1081</v>
      </c>
      <c r="B101" s="2" t="s">
        <v>79</v>
      </c>
      <c r="C101" s="109" t="s">
        <v>56</v>
      </c>
      <c r="F101" s="92"/>
      <c r="G101" s="48"/>
    </row>
    <row r="102" spans="1:7" x14ac:dyDescent="0.35">
      <c r="A102" s="103" t="s">
        <v>299</v>
      </c>
      <c r="B102" s="104" t="s">
        <v>77</v>
      </c>
      <c r="C102" s="109" t="s">
        <v>4</v>
      </c>
      <c r="F102" s="49"/>
      <c r="G102" s="48"/>
    </row>
    <row r="103" spans="1:7" x14ac:dyDescent="0.35">
      <c r="A103" s="103" t="s">
        <v>628</v>
      </c>
      <c r="B103" s="104" t="s">
        <v>72</v>
      </c>
      <c r="C103" s="109" t="s">
        <v>3</v>
      </c>
      <c r="F103" s="49"/>
      <c r="G103" s="48"/>
    </row>
    <row r="104" spans="1:7" x14ac:dyDescent="0.35">
      <c r="A104" s="103" t="s">
        <v>375</v>
      </c>
      <c r="B104" s="104" t="s">
        <v>72</v>
      </c>
      <c r="C104" s="109" t="s">
        <v>8</v>
      </c>
    </row>
    <row r="105" spans="1:7" x14ac:dyDescent="0.35">
      <c r="A105" s="103" t="s">
        <v>1082</v>
      </c>
      <c r="B105" s="104" t="s">
        <v>77</v>
      </c>
      <c r="C105" s="109" t="s">
        <v>56</v>
      </c>
      <c r="F105" s="49"/>
      <c r="G105" s="48"/>
    </row>
    <row r="106" spans="1:7" x14ac:dyDescent="0.35">
      <c r="A106" s="103" t="s">
        <v>379</v>
      </c>
      <c r="B106" s="104" t="s">
        <v>79</v>
      </c>
      <c r="C106" s="109" t="s">
        <v>8</v>
      </c>
    </row>
    <row r="107" spans="1:7" x14ac:dyDescent="0.35">
      <c r="A107" s="103" t="s">
        <v>584</v>
      </c>
      <c r="B107" s="104" t="s">
        <v>76</v>
      </c>
      <c r="C107" s="109" t="s">
        <v>56</v>
      </c>
      <c r="F107" s="49"/>
      <c r="G107" s="48"/>
    </row>
    <row r="108" spans="1:7" x14ac:dyDescent="0.35">
      <c r="A108" s="103" t="s">
        <v>585</v>
      </c>
      <c r="B108" s="104" t="s">
        <v>74</v>
      </c>
      <c r="C108" s="109" t="s">
        <v>56</v>
      </c>
      <c r="F108" s="49"/>
      <c r="G108" s="48"/>
    </row>
    <row r="109" spans="1:7" x14ac:dyDescent="0.35">
      <c r="A109" s="103" t="s">
        <v>1429</v>
      </c>
      <c r="B109" s="104" t="s">
        <v>72</v>
      </c>
      <c r="C109" s="109" t="s">
        <v>57</v>
      </c>
      <c r="F109" s="49"/>
      <c r="G109" s="48"/>
    </row>
    <row r="110" spans="1:7" x14ac:dyDescent="0.35">
      <c r="A110" s="115" t="s">
        <v>1083</v>
      </c>
      <c r="B110" s="116" t="s">
        <v>72</v>
      </c>
      <c r="C110" s="109" t="s">
        <v>56</v>
      </c>
      <c r="F110" s="49"/>
      <c r="G110" s="48"/>
    </row>
    <row r="111" spans="1:7" x14ac:dyDescent="0.35">
      <c r="A111" s="111" t="s">
        <v>1022</v>
      </c>
      <c r="B111" s="112" t="s">
        <v>74</v>
      </c>
      <c r="C111" s="109" t="s">
        <v>6</v>
      </c>
    </row>
    <row r="112" spans="1:7" x14ac:dyDescent="0.35">
      <c r="A112" s="103" t="s">
        <v>1084</v>
      </c>
      <c r="B112" s="104" t="s">
        <v>75</v>
      </c>
      <c r="C112" s="109" t="s">
        <v>56</v>
      </c>
      <c r="F112" s="49"/>
      <c r="G112" s="48"/>
    </row>
    <row r="113" spans="1:7" x14ac:dyDescent="0.35">
      <c r="A113" s="103" t="s">
        <v>1230</v>
      </c>
      <c r="B113" s="104" t="s">
        <v>74</v>
      </c>
      <c r="C113" s="109" t="s">
        <v>3</v>
      </c>
      <c r="F113" s="49"/>
      <c r="G113" s="48"/>
    </row>
    <row r="114" spans="1:7" x14ac:dyDescent="0.35">
      <c r="A114" s="103" t="s">
        <v>629</v>
      </c>
      <c r="B114" s="104" t="s">
        <v>78</v>
      </c>
      <c r="C114" s="109" t="s">
        <v>3</v>
      </c>
      <c r="F114" s="49"/>
      <c r="G114" s="48"/>
    </row>
    <row r="115" spans="1:7" x14ac:dyDescent="0.35">
      <c r="A115" s="103" t="s">
        <v>927</v>
      </c>
      <c r="B115" s="104" t="s">
        <v>72</v>
      </c>
      <c r="C115" s="109" t="s">
        <v>10</v>
      </c>
      <c r="F115" s="49"/>
      <c r="G115" s="48"/>
    </row>
    <row r="116" spans="1:7" x14ac:dyDescent="0.35">
      <c r="A116" s="103" t="s">
        <v>602</v>
      </c>
      <c r="B116" s="104" t="s">
        <v>74</v>
      </c>
      <c r="C116" s="109" t="s">
        <v>10</v>
      </c>
      <c r="F116" s="49"/>
      <c r="G116" s="48"/>
    </row>
    <row r="117" spans="1:7" x14ac:dyDescent="0.35">
      <c r="A117" s="103" t="s">
        <v>862</v>
      </c>
      <c r="B117" s="104" t="s">
        <v>72</v>
      </c>
      <c r="C117" s="109" t="s">
        <v>57</v>
      </c>
      <c r="F117" s="49"/>
      <c r="G117" s="48"/>
    </row>
    <row r="118" spans="1:7" x14ac:dyDescent="0.35">
      <c r="A118" s="115" t="s">
        <v>1454</v>
      </c>
      <c r="B118" s="116" t="s">
        <v>72</v>
      </c>
      <c r="C118" s="109" t="s">
        <v>56</v>
      </c>
      <c r="F118" s="49"/>
      <c r="G118" s="48"/>
    </row>
    <row r="119" spans="1:7" x14ac:dyDescent="0.35">
      <c r="A119" s="103" t="s">
        <v>842</v>
      </c>
      <c r="B119" s="104" t="s">
        <v>72</v>
      </c>
      <c r="C119" s="109" t="s">
        <v>5</v>
      </c>
      <c r="F119" s="49"/>
      <c r="G119" s="48"/>
    </row>
    <row r="120" spans="1:7" x14ac:dyDescent="0.35">
      <c r="A120" s="103" t="s">
        <v>359</v>
      </c>
      <c r="B120" s="104" t="s">
        <v>72</v>
      </c>
      <c r="C120" s="109" t="s">
        <v>8</v>
      </c>
    </row>
    <row r="121" spans="1:7" x14ac:dyDescent="0.35">
      <c r="A121" s="103" t="s">
        <v>661</v>
      </c>
      <c r="B121" s="104" t="s">
        <v>72</v>
      </c>
      <c r="C121" s="109" t="s">
        <v>4</v>
      </c>
      <c r="F121" s="49"/>
      <c r="G121" s="48"/>
    </row>
    <row r="122" spans="1:7" x14ac:dyDescent="0.35">
      <c r="A122" s="103" t="s">
        <v>1495</v>
      </c>
      <c r="C122" s="109" t="s">
        <v>5</v>
      </c>
      <c r="F122" s="49"/>
      <c r="G122" s="48"/>
    </row>
    <row r="123" spans="1:7" x14ac:dyDescent="0.35">
      <c r="A123" s="111" t="s">
        <v>1025</v>
      </c>
      <c r="B123" s="112" t="s">
        <v>78</v>
      </c>
      <c r="C123" s="109" t="s">
        <v>6</v>
      </c>
    </row>
    <row r="124" spans="1:7" x14ac:dyDescent="0.35">
      <c r="A124" s="103" t="s">
        <v>306</v>
      </c>
      <c r="B124" s="104" t="s">
        <v>79</v>
      </c>
      <c r="C124" s="109" t="s">
        <v>4</v>
      </c>
      <c r="F124" s="49"/>
      <c r="G124" s="48"/>
    </row>
    <row r="125" spans="1:7" x14ac:dyDescent="0.35">
      <c r="A125" s="103" t="s">
        <v>1430</v>
      </c>
      <c r="B125" s="104" t="s">
        <v>72</v>
      </c>
      <c r="C125" s="109" t="s">
        <v>57</v>
      </c>
      <c r="F125" s="49"/>
      <c r="G125" s="48"/>
    </row>
    <row r="126" spans="1:7" x14ac:dyDescent="0.35">
      <c r="A126" s="103" t="s">
        <v>1414</v>
      </c>
      <c r="B126" s="104" t="s">
        <v>72</v>
      </c>
      <c r="C126" s="109" t="s">
        <v>8</v>
      </c>
    </row>
    <row r="127" spans="1:7" x14ac:dyDescent="0.35">
      <c r="A127" s="103" t="s">
        <v>994</v>
      </c>
      <c r="B127" s="104" t="s">
        <v>78</v>
      </c>
      <c r="C127" s="109" t="s">
        <v>11</v>
      </c>
      <c r="F127" s="49"/>
      <c r="G127" s="48"/>
    </row>
    <row r="128" spans="1:7" x14ac:dyDescent="0.35">
      <c r="A128" s="113" t="s">
        <v>1472</v>
      </c>
      <c r="C128" s="109" t="s">
        <v>6</v>
      </c>
    </row>
    <row r="129" spans="1:7" x14ac:dyDescent="0.35">
      <c r="A129" s="103" t="s">
        <v>1067</v>
      </c>
      <c r="B129" s="104" t="s">
        <v>76</v>
      </c>
      <c r="C129" s="109" t="s">
        <v>8</v>
      </c>
    </row>
    <row r="130" spans="1:7" x14ac:dyDescent="0.35">
      <c r="A130" s="103" t="s">
        <v>725</v>
      </c>
      <c r="B130" s="104" t="s">
        <v>72</v>
      </c>
      <c r="C130" s="109" t="s">
        <v>8</v>
      </c>
    </row>
    <row r="131" spans="1:7" x14ac:dyDescent="0.35">
      <c r="A131" s="103" t="s">
        <v>839</v>
      </c>
      <c r="B131" s="104" t="s">
        <v>72</v>
      </c>
      <c r="C131" s="109" t="s">
        <v>5</v>
      </c>
      <c r="F131" s="49"/>
      <c r="G131" s="48"/>
    </row>
    <row r="132" spans="1:7" x14ac:dyDescent="0.35">
      <c r="A132" s="103" t="s">
        <v>1085</v>
      </c>
      <c r="B132" s="104" t="s">
        <v>76</v>
      </c>
      <c r="C132" s="109" t="s">
        <v>56</v>
      </c>
      <c r="F132" s="49"/>
      <c r="G132" s="48"/>
    </row>
    <row r="133" spans="1:7" x14ac:dyDescent="0.35">
      <c r="A133" s="103" t="s">
        <v>630</v>
      </c>
      <c r="B133" s="104" t="s">
        <v>74</v>
      </c>
      <c r="C133" s="109" t="s">
        <v>3</v>
      </c>
      <c r="F133" s="49"/>
      <c r="G133" s="48"/>
    </row>
    <row r="134" spans="1:7" x14ac:dyDescent="0.35">
      <c r="A134" s="103" t="s">
        <v>942</v>
      </c>
      <c r="B134" s="104" t="s">
        <v>77</v>
      </c>
      <c r="C134" s="109" t="s">
        <v>3</v>
      </c>
      <c r="F134" s="49"/>
      <c r="G134" s="48"/>
    </row>
    <row r="135" spans="1:7" x14ac:dyDescent="0.35">
      <c r="A135" s="103" t="s">
        <v>586</v>
      </c>
      <c r="B135" s="104" t="s">
        <v>78</v>
      </c>
      <c r="C135" s="109" t="s">
        <v>56</v>
      </c>
      <c r="F135" s="92"/>
      <c r="G135" s="48"/>
    </row>
    <row r="136" spans="1:7" x14ac:dyDescent="0.35">
      <c r="A136" s="103" t="s">
        <v>841</v>
      </c>
      <c r="B136" s="104" t="s">
        <v>74</v>
      </c>
      <c r="C136" s="109" t="s">
        <v>5</v>
      </c>
      <c r="F136" s="49"/>
      <c r="G136" s="48"/>
    </row>
    <row r="137" spans="1:7" x14ac:dyDescent="0.35">
      <c r="A137" s="103" t="s">
        <v>154</v>
      </c>
      <c r="B137" s="104" t="s">
        <v>79</v>
      </c>
      <c r="C137" s="109" t="s">
        <v>3</v>
      </c>
      <c r="F137" s="49"/>
      <c r="G137" s="48"/>
    </row>
    <row r="138" spans="1:7" x14ac:dyDescent="0.35">
      <c r="A138" s="111" t="s">
        <v>764</v>
      </c>
      <c r="B138" s="112" t="s">
        <v>74</v>
      </c>
      <c r="C138" s="109" t="s">
        <v>6</v>
      </c>
    </row>
    <row r="139" spans="1:7" x14ac:dyDescent="0.35">
      <c r="A139" s="103" t="s">
        <v>700</v>
      </c>
      <c r="B139" s="104" t="s">
        <v>77</v>
      </c>
      <c r="C139" s="109" t="s">
        <v>11</v>
      </c>
      <c r="F139" s="49"/>
      <c r="G139" s="48"/>
    </row>
    <row r="140" spans="1:7" x14ac:dyDescent="0.35">
      <c r="A140" s="103" t="s">
        <v>322</v>
      </c>
      <c r="B140" s="104" t="s">
        <v>72</v>
      </c>
      <c r="C140" s="109" t="s">
        <v>56</v>
      </c>
      <c r="F140" s="49"/>
      <c r="G140" s="48"/>
    </row>
    <row r="141" spans="1:7" x14ac:dyDescent="0.35">
      <c r="A141" s="103" t="s">
        <v>662</v>
      </c>
      <c r="B141" s="104" t="s">
        <v>72</v>
      </c>
      <c r="C141" s="109" t="s">
        <v>4</v>
      </c>
      <c r="F141" s="49"/>
      <c r="G141" s="48"/>
    </row>
    <row r="142" spans="1:7" x14ac:dyDescent="0.35">
      <c r="A142" s="107" t="s">
        <v>1284</v>
      </c>
      <c r="B142" s="108" t="s">
        <v>72</v>
      </c>
      <c r="C142" s="109" t="s">
        <v>31</v>
      </c>
    </row>
    <row r="143" spans="1:7" x14ac:dyDescent="0.35">
      <c r="A143" s="113" t="s">
        <v>1471</v>
      </c>
      <c r="C143" s="109" t="s">
        <v>6</v>
      </c>
    </row>
    <row r="144" spans="1:7" x14ac:dyDescent="0.35">
      <c r="A144" s="111" t="s">
        <v>1024</v>
      </c>
      <c r="B144" s="112" t="s">
        <v>76</v>
      </c>
      <c r="C144" s="109" t="s">
        <v>6</v>
      </c>
    </row>
    <row r="145" spans="1:7" x14ac:dyDescent="0.35">
      <c r="A145" s="103" t="s">
        <v>1353</v>
      </c>
      <c r="B145" s="104" t="s">
        <v>76</v>
      </c>
      <c r="C145" s="109" t="s">
        <v>11</v>
      </c>
      <c r="F145" s="49"/>
      <c r="G145" s="48"/>
    </row>
    <row r="146" spans="1:7" x14ac:dyDescent="0.35">
      <c r="A146" s="103" t="s">
        <v>373</v>
      </c>
      <c r="B146" s="104" t="s">
        <v>74</v>
      </c>
      <c r="C146" s="109" t="s">
        <v>11</v>
      </c>
      <c r="F146" s="49"/>
      <c r="G146" s="48"/>
    </row>
    <row r="147" spans="1:7" x14ac:dyDescent="0.35">
      <c r="A147" s="103" t="s">
        <v>373</v>
      </c>
      <c r="B147" s="104" t="s">
        <v>74</v>
      </c>
      <c r="C147" s="109" t="s">
        <v>8</v>
      </c>
    </row>
    <row r="148" spans="1:7" x14ac:dyDescent="0.35">
      <c r="A148" s="103" t="s">
        <v>587</v>
      </c>
      <c r="B148" s="104" t="s">
        <v>77</v>
      </c>
      <c r="C148" s="109" t="s">
        <v>56</v>
      </c>
      <c r="F148" s="92"/>
      <c r="G148" s="48"/>
    </row>
    <row r="149" spans="1:7" x14ac:dyDescent="0.35">
      <c r="A149" s="103" t="s">
        <v>1232</v>
      </c>
      <c r="B149" s="104" t="s">
        <v>77</v>
      </c>
      <c r="C149" s="109" t="s">
        <v>3</v>
      </c>
      <c r="F149" s="49"/>
      <c r="G149" s="48"/>
    </row>
    <row r="150" spans="1:7" x14ac:dyDescent="0.35">
      <c r="A150" s="103" t="s">
        <v>843</v>
      </c>
      <c r="B150" s="104" t="s">
        <v>76</v>
      </c>
      <c r="C150" s="109" t="s">
        <v>5</v>
      </c>
      <c r="F150" s="49"/>
      <c r="G150" s="48"/>
    </row>
    <row r="151" spans="1:7" x14ac:dyDescent="0.35">
      <c r="A151" s="103" t="s">
        <v>588</v>
      </c>
      <c r="B151" s="104" t="s">
        <v>76</v>
      </c>
      <c r="C151" s="109" t="s">
        <v>56</v>
      </c>
      <c r="F151" s="49"/>
      <c r="G151" s="48"/>
    </row>
    <row r="152" spans="1:7" x14ac:dyDescent="0.35">
      <c r="A152" s="103" t="s">
        <v>1354</v>
      </c>
      <c r="B152" s="104" t="s">
        <v>78</v>
      </c>
      <c r="C152" s="109" t="s">
        <v>11</v>
      </c>
      <c r="F152" s="49"/>
      <c r="G152" s="48"/>
    </row>
    <row r="153" spans="1:7" x14ac:dyDescent="0.35">
      <c r="A153" s="111" t="s">
        <v>1015</v>
      </c>
      <c r="B153" s="112" t="s">
        <v>79</v>
      </c>
      <c r="C153" s="109" t="s">
        <v>6</v>
      </c>
    </row>
    <row r="154" spans="1:7" x14ac:dyDescent="0.35">
      <c r="A154" s="103" t="s">
        <v>1355</v>
      </c>
      <c r="B154" s="104" t="s">
        <v>79</v>
      </c>
      <c r="C154" s="109" t="s">
        <v>11</v>
      </c>
      <c r="F154" s="49"/>
      <c r="G154" s="48"/>
    </row>
    <row r="155" spans="1:7" x14ac:dyDescent="0.35">
      <c r="A155" s="103" t="s">
        <v>833</v>
      </c>
      <c r="B155" s="104" t="s">
        <v>77</v>
      </c>
      <c r="C155" s="109" t="s">
        <v>5</v>
      </c>
      <c r="F155" s="49"/>
      <c r="G155" s="48"/>
    </row>
    <row r="156" spans="1:7" x14ac:dyDescent="0.35">
      <c r="A156" s="103" t="s">
        <v>1415</v>
      </c>
      <c r="B156" s="104" t="s">
        <v>72</v>
      </c>
      <c r="C156" s="109" t="s">
        <v>8</v>
      </c>
    </row>
    <row r="157" spans="1:7" x14ac:dyDescent="0.35">
      <c r="A157" s="103" t="s">
        <v>589</v>
      </c>
      <c r="B157" s="104" t="s">
        <v>74</v>
      </c>
      <c r="C157" s="109" t="s">
        <v>56</v>
      </c>
      <c r="F157" s="49"/>
      <c r="G157" s="48"/>
    </row>
    <row r="158" spans="1:7" x14ac:dyDescent="0.35">
      <c r="A158" s="113" t="s">
        <v>1469</v>
      </c>
      <c r="B158" s="114" t="s">
        <v>74</v>
      </c>
      <c r="C158" s="109" t="s">
        <v>57</v>
      </c>
      <c r="F158" s="49"/>
      <c r="G158" s="48"/>
    </row>
    <row r="159" spans="1:7" x14ac:dyDescent="0.35">
      <c r="A159" s="115" t="s">
        <v>1086</v>
      </c>
      <c r="B159" s="116" t="s">
        <v>79</v>
      </c>
      <c r="C159" s="109" t="s">
        <v>56</v>
      </c>
      <c r="F159" s="49"/>
      <c r="G159" s="48"/>
    </row>
    <row r="160" spans="1:7" x14ac:dyDescent="0.35">
      <c r="A160" s="103" t="s">
        <v>910</v>
      </c>
      <c r="B160" s="104" t="s">
        <v>77</v>
      </c>
      <c r="C160" s="109" t="s">
        <v>56</v>
      </c>
      <c r="F160" s="49"/>
      <c r="G160" s="48"/>
    </row>
    <row r="161" spans="1:7" x14ac:dyDescent="0.35">
      <c r="A161" s="103" t="s">
        <v>346</v>
      </c>
      <c r="B161" s="104" t="s">
        <v>79</v>
      </c>
      <c r="C161" s="109" t="s">
        <v>5</v>
      </c>
      <c r="F161" s="49"/>
      <c r="G161" s="48"/>
    </row>
    <row r="162" spans="1:7" x14ac:dyDescent="0.35">
      <c r="A162" s="107" t="s">
        <v>548</v>
      </c>
      <c r="B162" s="108" t="s">
        <v>74</v>
      </c>
      <c r="C162" s="109" t="s">
        <v>31</v>
      </c>
    </row>
    <row r="163" spans="1:7" x14ac:dyDescent="0.35">
      <c r="A163" s="103" t="s">
        <v>812</v>
      </c>
      <c r="B163" s="104" t="s">
        <v>72</v>
      </c>
      <c r="C163" s="109" t="s">
        <v>8</v>
      </c>
    </row>
    <row r="164" spans="1:7" x14ac:dyDescent="0.35">
      <c r="A164" s="107" t="s">
        <v>1285</v>
      </c>
      <c r="B164" s="108" t="s">
        <v>72</v>
      </c>
      <c r="C164" s="109" t="s">
        <v>31</v>
      </c>
    </row>
    <row r="165" spans="1:7" x14ac:dyDescent="0.35">
      <c r="A165" s="103" t="s">
        <v>663</v>
      </c>
      <c r="B165" s="104" t="s">
        <v>72</v>
      </c>
      <c r="C165" s="109" t="s">
        <v>4</v>
      </c>
      <c r="F165" s="49"/>
      <c r="G165" s="48"/>
    </row>
    <row r="166" spans="1:7" x14ac:dyDescent="0.35">
      <c r="A166" s="103" t="s">
        <v>1233</v>
      </c>
      <c r="B166" s="104" t="s">
        <v>72</v>
      </c>
      <c r="C166" s="109" t="s">
        <v>3</v>
      </c>
      <c r="F166" s="49"/>
      <c r="G166" s="48"/>
    </row>
    <row r="167" spans="1:7" x14ac:dyDescent="0.35">
      <c r="A167" s="107" t="s">
        <v>490</v>
      </c>
      <c r="B167" s="108" t="s">
        <v>74</v>
      </c>
      <c r="C167" s="109" t="s">
        <v>31</v>
      </c>
    </row>
    <row r="168" spans="1:7" x14ac:dyDescent="0.35">
      <c r="A168" s="103" t="s">
        <v>1087</v>
      </c>
      <c r="B168" s="104" t="s">
        <v>72</v>
      </c>
      <c r="C168" s="109" t="s">
        <v>56</v>
      </c>
      <c r="F168" s="49"/>
      <c r="G168" s="48"/>
    </row>
    <row r="169" spans="1:7" x14ac:dyDescent="0.35">
      <c r="A169" s="107" t="s">
        <v>1286</v>
      </c>
      <c r="B169" s="108" t="s">
        <v>72</v>
      </c>
      <c r="C169" s="109" t="s">
        <v>31</v>
      </c>
    </row>
    <row r="170" spans="1:7" x14ac:dyDescent="0.35">
      <c r="A170" s="103" t="s">
        <v>1249</v>
      </c>
      <c r="B170" s="104" t="s">
        <v>74</v>
      </c>
      <c r="C170" s="109" t="s">
        <v>5</v>
      </c>
      <c r="F170" s="49"/>
      <c r="G170" s="48"/>
    </row>
    <row r="171" spans="1:7" x14ac:dyDescent="0.35">
      <c r="A171" s="103" t="s">
        <v>1283</v>
      </c>
      <c r="B171" s="104" t="s">
        <v>76</v>
      </c>
      <c r="C171" s="109" t="s">
        <v>1278</v>
      </c>
      <c r="F171" s="49"/>
      <c r="G171" s="48"/>
    </row>
    <row r="172" spans="1:7" x14ac:dyDescent="0.35">
      <c r="A172" s="103" t="s">
        <v>831</v>
      </c>
      <c r="B172" s="104" t="s">
        <v>74</v>
      </c>
      <c r="C172" s="109" t="s">
        <v>5</v>
      </c>
      <c r="F172" s="49"/>
      <c r="G172" s="48"/>
    </row>
    <row r="173" spans="1:7" x14ac:dyDescent="0.35">
      <c r="A173" s="107" t="s">
        <v>1287</v>
      </c>
      <c r="B173" s="108" t="s">
        <v>72</v>
      </c>
      <c r="C173" s="109" t="s">
        <v>31</v>
      </c>
    </row>
    <row r="174" spans="1:7" x14ac:dyDescent="0.35">
      <c r="A174" s="107" t="s">
        <v>549</v>
      </c>
      <c r="B174" s="108" t="s">
        <v>72</v>
      </c>
      <c r="C174" s="109" t="s">
        <v>31</v>
      </c>
    </row>
    <row r="175" spans="1:7" x14ac:dyDescent="0.35">
      <c r="A175" s="103" t="s">
        <v>1234</v>
      </c>
      <c r="B175" s="104" t="s">
        <v>72</v>
      </c>
      <c r="C175" s="109" t="s">
        <v>3</v>
      </c>
      <c r="F175" s="49"/>
      <c r="G175" s="48"/>
    </row>
    <row r="176" spans="1:7" x14ac:dyDescent="0.35">
      <c r="A176" s="111" t="s">
        <v>189</v>
      </c>
      <c r="B176" s="112" t="s">
        <v>74</v>
      </c>
      <c r="C176" s="109" t="s">
        <v>6</v>
      </c>
    </row>
    <row r="177" spans="1:7" x14ac:dyDescent="0.35">
      <c r="A177" s="103" t="s">
        <v>928</v>
      </c>
      <c r="B177" s="104" t="s">
        <v>76</v>
      </c>
      <c r="C177" s="109" t="s">
        <v>10</v>
      </c>
      <c r="F177" s="49"/>
      <c r="G177" s="48"/>
    </row>
    <row r="178" spans="1:7" x14ac:dyDescent="0.35">
      <c r="A178" s="111" t="s">
        <v>1017</v>
      </c>
      <c r="B178" s="112" t="s">
        <v>76</v>
      </c>
      <c r="C178" s="109" t="s">
        <v>6</v>
      </c>
    </row>
    <row r="179" spans="1:7" x14ac:dyDescent="0.35">
      <c r="A179" s="111" t="s">
        <v>1031</v>
      </c>
      <c r="B179" s="112" t="s">
        <v>78</v>
      </c>
      <c r="C179" s="109" t="s">
        <v>6</v>
      </c>
    </row>
    <row r="180" spans="1:7" x14ac:dyDescent="0.35">
      <c r="A180" s="107" t="s">
        <v>1288</v>
      </c>
      <c r="B180" s="108" t="s">
        <v>76</v>
      </c>
      <c r="C180" s="109" t="s">
        <v>31</v>
      </c>
    </row>
    <row r="181" spans="1:7" x14ac:dyDescent="0.35">
      <c r="A181" s="107" t="s">
        <v>870</v>
      </c>
      <c r="B181" s="108" t="s">
        <v>72</v>
      </c>
      <c r="C181" s="109" t="s">
        <v>31</v>
      </c>
    </row>
    <row r="182" spans="1:7" x14ac:dyDescent="0.35">
      <c r="A182" s="111" t="s">
        <v>1019</v>
      </c>
      <c r="B182" s="112" t="s">
        <v>74</v>
      </c>
      <c r="C182" s="109" t="s">
        <v>6</v>
      </c>
    </row>
    <row r="183" spans="1:7" x14ac:dyDescent="0.35">
      <c r="A183" s="111" t="s">
        <v>1021</v>
      </c>
      <c r="B183" s="112" t="s">
        <v>72</v>
      </c>
      <c r="C183" s="109" t="s">
        <v>6</v>
      </c>
    </row>
    <row r="184" spans="1:7" x14ac:dyDescent="0.35">
      <c r="A184" s="103" t="s">
        <v>1089</v>
      </c>
      <c r="B184" s="104" t="s">
        <v>73</v>
      </c>
      <c r="C184" s="109" t="s">
        <v>56</v>
      </c>
      <c r="F184" s="49"/>
      <c r="G184" s="48"/>
    </row>
    <row r="185" spans="1:7" x14ac:dyDescent="0.35">
      <c r="A185" s="103" t="s">
        <v>813</v>
      </c>
      <c r="B185" s="104" t="s">
        <v>72</v>
      </c>
      <c r="C185" s="109" t="s">
        <v>8</v>
      </c>
    </row>
    <row r="186" spans="1:7" x14ac:dyDescent="0.35">
      <c r="A186" s="103" t="s">
        <v>318</v>
      </c>
      <c r="B186" s="104" t="s">
        <v>75</v>
      </c>
      <c r="C186" s="109" t="s">
        <v>56</v>
      </c>
      <c r="F186" s="49"/>
      <c r="G186" s="48"/>
    </row>
    <row r="187" spans="1:7" x14ac:dyDescent="0.35">
      <c r="A187" s="103" t="s">
        <v>664</v>
      </c>
      <c r="B187" s="104" t="s">
        <v>76</v>
      </c>
      <c r="C187" s="109" t="s">
        <v>4</v>
      </c>
      <c r="F187" s="49"/>
      <c r="G187" s="48"/>
    </row>
    <row r="188" spans="1:7" x14ac:dyDescent="0.35">
      <c r="A188" s="111" t="s">
        <v>112</v>
      </c>
      <c r="B188" s="112" t="s">
        <v>79</v>
      </c>
      <c r="C188" s="109" t="s">
        <v>6</v>
      </c>
    </row>
    <row r="189" spans="1:7" x14ac:dyDescent="0.35">
      <c r="A189" s="103" t="s">
        <v>1090</v>
      </c>
      <c r="B189" s="104" t="s">
        <v>72</v>
      </c>
      <c r="C189" s="109" t="s">
        <v>56</v>
      </c>
      <c r="F189" s="49"/>
      <c r="G189" s="48"/>
    </row>
    <row r="190" spans="1:7" x14ac:dyDescent="0.35">
      <c r="A190" s="103" t="s">
        <v>665</v>
      </c>
      <c r="B190" s="104" t="s">
        <v>72</v>
      </c>
      <c r="C190" s="109" t="s">
        <v>4</v>
      </c>
      <c r="F190" s="49"/>
      <c r="G190" s="48"/>
    </row>
    <row r="191" spans="1:7" x14ac:dyDescent="0.35">
      <c r="A191" s="103" t="s">
        <v>1342</v>
      </c>
      <c r="B191" s="104" t="s">
        <v>72</v>
      </c>
      <c r="C191" s="109" t="s">
        <v>4</v>
      </c>
      <c r="F191" s="49"/>
      <c r="G191" s="48"/>
    </row>
    <row r="192" spans="1:7" x14ac:dyDescent="0.35">
      <c r="A192" s="107" t="s">
        <v>550</v>
      </c>
      <c r="B192" s="108" t="s">
        <v>76</v>
      </c>
      <c r="C192" s="109" t="s">
        <v>31</v>
      </c>
    </row>
    <row r="193" spans="1:7" x14ac:dyDescent="0.35">
      <c r="A193" s="103" t="s">
        <v>300</v>
      </c>
      <c r="B193" s="104" t="s">
        <v>78</v>
      </c>
      <c r="C193" s="109" t="s">
        <v>4</v>
      </c>
      <c r="F193" s="49"/>
      <c r="G193" s="48"/>
    </row>
    <row r="194" spans="1:7" x14ac:dyDescent="0.35">
      <c r="A194" s="103" t="s">
        <v>1416</v>
      </c>
      <c r="B194" s="104" t="s">
        <v>72</v>
      </c>
      <c r="C194" s="109" t="s">
        <v>8</v>
      </c>
    </row>
    <row r="195" spans="1:7" x14ac:dyDescent="0.35">
      <c r="A195" s="107" t="s">
        <v>551</v>
      </c>
      <c r="B195" s="108" t="s">
        <v>72</v>
      </c>
      <c r="C195" s="109" t="s">
        <v>31</v>
      </c>
    </row>
    <row r="196" spans="1:7" x14ac:dyDescent="0.35">
      <c r="A196" s="103" t="s">
        <v>289</v>
      </c>
      <c r="B196" s="104" t="s">
        <v>72</v>
      </c>
      <c r="C196" s="109" t="s">
        <v>4</v>
      </c>
      <c r="F196" s="49"/>
      <c r="G196" s="48"/>
    </row>
    <row r="197" spans="1:7" x14ac:dyDescent="0.35">
      <c r="A197" s="103" t="s">
        <v>1235</v>
      </c>
      <c r="B197" s="104" t="s">
        <v>72</v>
      </c>
      <c r="C197" s="109" t="s">
        <v>3</v>
      </c>
      <c r="F197" s="49"/>
      <c r="G197" s="48"/>
    </row>
    <row r="198" spans="1:7" x14ac:dyDescent="0.35">
      <c r="A198" s="103" t="s">
        <v>1517</v>
      </c>
      <c r="C198" s="109" t="s">
        <v>4</v>
      </c>
      <c r="F198" s="49"/>
      <c r="G198" s="48"/>
    </row>
    <row r="199" spans="1:7" x14ac:dyDescent="0.35">
      <c r="A199" s="103" t="s">
        <v>304</v>
      </c>
      <c r="B199" s="104" t="s">
        <v>79</v>
      </c>
      <c r="C199" s="109" t="s">
        <v>4</v>
      </c>
      <c r="F199" s="49"/>
      <c r="G199" s="48"/>
    </row>
    <row r="200" spans="1:7" x14ac:dyDescent="0.35">
      <c r="A200" s="103" t="s">
        <v>631</v>
      </c>
      <c r="B200" s="104" t="s">
        <v>77</v>
      </c>
      <c r="C200" s="109" t="s">
        <v>3</v>
      </c>
      <c r="F200" s="49"/>
      <c r="G200" s="48"/>
    </row>
    <row r="201" spans="1:7" x14ac:dyDescent="0.35">
      <c r="A201" s="103" t="s">
        <v>929</v>
      </c>
      <c r="B201" s="104" t="s">
        <v>72</v>
      </c>
      <c r="C201" s="109" t="s">
        <v>10</v>
      </c>
      <c r="F201" s="49"/>
      <c r="G201" s="48"/>
    </row>
    <row r="202" spans="1:7" x14ac:dyDescent="0.35">
      <c r="A202" s="103" t="s">
        <v>985</v>
      </c>
      <c r="B202" s="104" t="s">
        <v>76</v>
      </c>
      <c r="C202" s="109" t="s">
        <v>4</v>
      </c>
      <c r="F202" s="49"/>
      <c r="G202" s="48"/>
    </row>
    <row r="203" spans="1:7" x14ac:dyDescent="0.35">
      <c r="A203" s="111" t="s">
        <v>1012</v>
      </c>
      <c r="B203" s="112" t="s">
        <v>72</v>
      </c>
      <c r="C203" s="109" t="s">
        <v>6</v>
      </c>
    </row>
    <row r="204" spans="1:7" x14ac:dyDescent="0.35">
      <c r="A204" s="103" t="s">
        <v>603</v>
      </c>
      <c r="B204" s="104" t="s">
        <v>72</v>
      </c>
      <c r="C204" s="109" t="s">
        <v>10</v>
      </c>
      <c r="F204" s="49"/>
      <c r="G204" s="48"/>
    </row>
    <row r="205" spans="1:7" x14ac:dyDescent="0.35">
      <c r="A205" s="103" t="s">
        <v>814</v>
      </c>
      <c r="B205" s="104" t="s">
        <v>72</v>
      </c>
      <c r="C205" s="109" t="s">
        <v>8</v>
      </c>
    </row>
    <row r="206" spans="1:7" x14ac:dyDescent="0.35">
      <c r="A206" s="103" t="s">
        <v>604</v>
      </c>
      <c r="B206" s="104" t="s">
        <v>76</v>
      </c>
      <c r="C206" s="109" t="s">
        <v>10</v>
      </c>
      <c r="F206" s="49"/>
      <c r="G206" s="48"/>
    </row>
    <row r="207" spans="1:7" x14ac:dyDescent="0.35">
      <c r="A207" s="103" t="s">
        <v>307</v>
      </c>
      <c r="B207" s="104" t="s">
        <v>78</v>
      </c>
      <c r="C207" s="109" t="s">
        <v>4</v>
      </c>
      <c r="F207" s="49"/>
      <c r="G207" s="48"/>
    </row>
    <row r="208" spans="1:7" x14ac:dyDescent="0.35">
      <c r="A208" s="111" t="s">
        <v>1034</v>
      </c>
      <c r="B208" s="112" t="s">
        <v>72</v>
      </c>
      <c r="C208" s="109" t="s">
        <v>6</v>
      </c>
    </row>
    <row r="209" spans="1:7" x14ac:dyDescent="0.35">
      <c r="A209" s="103" t="s">
        <v>943</v>
      </c>
      <c r="B209" s="104" t="s">
        <v>78</v>
      </c>
      <c r="C209" s="109" t="s">
        <v>3</v>
      </c>
      <c r="F209" s="49"/>
      <c r="G209" s="48"/>
    </row>
    <row r="210" spans="1:7" x14ac:dyDescent="0.35">
      <c r="A210" s="103" t="s">
        <v>291</v>
      </c>
      <c r="B210" s="104" t="s">
        <v>76</v>
      </c>
      <c r="C210" s="109" t="s">
        <v>4</v>
      </c>
      <c r="F210" s="49"/>
      <c r="G210" s="48"/>
    </row>
    <row r="211" spans="1:7" x14ac:dyDescent="0.35">
      <c r="A211" s="103" t="s">
        <v>666</v>
      </c>
      <c r="B211" s="104" t="s">
        <v>77</v>
      </c>
      <c r="C211" s="109" t="s">
        <v>4</v>
      </c>
      <c r="F211" s="49"/>
      <c r="G211" s="48"/>
    </row>
    <row r="212" spans="1:7" x14ac:dyDescent="0.35">
      <c r="A212" s="103" t="s">
        <v>930</v>
      </c>
      <c r="B212" s="104" t="s">
        <v>72</v>
      </c>
      <c r="C212" s="109" t="s">
        <v>10</v>
      </c>
      <c r="F212" s="49"/>
      <c r="G212" s="48"/>
    </row>
    <row r="213" spans="1:7" x14ac:dyDescent="0.35">
      <c r="A213" s="107" t="s">
        <v>868</v>
      </c>
      <c r="B213" s="108" t="s">
        <v>74</v>
      </c>
      <c r="C213" s="109" t="s">
        <v>31</v>
      </c>
    </row>
    <row r="214" spans="1:7" x14ac:dyDescent="0.35">
      <c r="A214" s="103" t="s">
        <v>1417</v>
      </c>
      <c r="B214" s="104" t="s">
        <v>73</v>
      </c>
      <c r="C214" s="109" t="s">
        <v>8</v>
      </c>
    </row>
    <row r="215" spans="1:7" x14ac:dyDescent="0.35">
      <c r="A215" s="107" t="s">
        <v>552</v>
      </c>
      <c r="B215" s="108" t="s">
        <v>72</v>
      </c>
      <c r="C215" s="109" t="s">
        <v>31</v>
      </c>
    </row>
    <row r="216" spans="1:7" x14ac:dyDescent="0.35">
      <c r="A216" s="103" t="s">
        <v>156</v>
      </c>
      <c r="B216" s="104" t="s">
        <v>76</v>
      </c>
      <c r="C216" s="109" t="s">
        <v>3</v>
      </c>
      <c r="F216" s="49"/>
      <c r="G216" s="48"/>
    </row>
    <row r="217" spans="1:7" x14ac:dyDescent="0.35">
      <c r="A217" s="103" t="s">
        <v>1498</v>
      </c>
      <c r="C217" s="109" t="s">
        <v>4</v>
      </c>
      <c r="F217" s="49"/>
      <c r="G217" s="48"/>
    </row>
    <row r="218" spans="1:7" x14ac:dyDescent="0.35">
      <c r="A218" s="103" t="s">
        <v>317</v>
      </c>
      <c r="B218" s="104" t="s">
        <v>77</v>
      </c>
      <c r="C218" s="109" t="s">
        <v>56</v>
      </c>
      <c r="F218" s="49"/>
      <c r="G218" s="48"/>
    </row>
    <row r="219" spans="1:7" x14ac:dyDescent="0.35">
      <c r="A219" s="103" t="s">
        <v>590</v>
      </c>
      <c r="B219" s="104" t="s">
        <v>77</v>
      </c>
      <c r="C219" s="109" t="s">
        <v>56</v>
      </c>
      <c r="F219" s="49"/>
      <c r="G219" s="48"/>
    </row>
    <row r="220" spans="1:7" x14ac:dyDescent="0.35">
      <c r="A220" s="103" t="s">
        <v>286</v>
      </c>
      <c r="B220" s="104" t="s">
        <v>76</v>
      </c>
      <c r="C220" s="109" t="s">
        <v>4</v>
      </c>
      <c r="F220" s="49"/>
      <c r="G220" s="48"/>
    </row>
    <row r="221" spans="1:7" x14ac:dyDescent="0.35">
      <c r="A221" s="103" t="s">
        <v>986</v>
      </c>
      <c r="B221" s="104" t="s">
        <v>78</v>
      </c>
      <c r="C221" s="109" t="s">
        <v>4</v>
      </c>
      <c r="F221" s="49"/>
      <c r="G221" s="48"/>
    </row>
    <row r="222" spans="1:7" x14ac:dyDescent="0.35">
      <c r="A222" s="111" t="s">
        <v>1028</v>
      </c>
      <c r="B222" s="112" t="s">
        <v>74</v>
      </c>
      <c r="C222" s="109" t="s">
        <v>6</v>
      </c>
    </row>
    <row r="223" spans="1:7" x14ac:dyDescent="0.35">
      <c r="A223" s="111" t="s">
        <v>1032</v>
      </c>
      <c r="B223" s="112" t="s">
        <v>78</v>
      </c>
      <c r="C223" s="109" t="s">
        <v>6</v>
      </c>
    </row>
    <row r="224" spans="1:7" x14ac:dyDescent="0.35">
      <c r="A224" s="107" t="s">
        <v>491</v>
      </c>
      <c r="B224" s="108" t="s">
        <v>76</v>
      </c>
      <c r="C224" s="109" t="s">
        <v>31</v>
      </c>
    </row>
    <row r="225" spans="1:7" x14ac:dyDescent="0.35">
      <c r="A225" s="107" t="s">
        <v>1289</v>
      </c>
      <c r="B225" s="108" t="s">
        <v>74</v>
      </c>
      <c r="C225" s="109" t="s">
        <v>31</v>
      </c>
    </row>
    <row r="226" spans="1:7" x14ac:dyDescent="0.35">
      <c r="A226" s="103" t="s">
        <v>1091</v>
      </c>
      <c r="B226" s="104" t="s">
        <v>77</v>
      </c>
      <c r="C226" s="109" t="s">
        <v>56</v>
      </c>
      <c r="F226" s="49"/>
      <c r="G226" s="48"/>
    </row>
    <row r="227" spans="1:7" x14ac:dyDescent="0.35">
      <c r="A227" s="103" t="s">
        <v>591</v>
      </c>
      <c r="B227" s="104" t="s">
        <v>74</v>
      </c>
      <c r="C227" s="109" t="s">
        <v>56</v>
      </c>
      <c r="F227" s="92"/>
      <c r="G227" s="48"/>
    </row>
    <row r="228" spans="1:7" x14ac:dyDescent="0.35">
      <c r="A228" s="103" t="s">
        <v>308</v>
      </c>
      <c r="B228" s="104" t="s">
        <v>79</v>
      </c>
      <c r="C228" s="109" t="s">
        <v>4</v>
      </c>
      <c r="F228" s="49"/>
      <c r="G228" s="48"/>
    </row>
    <row r="229" spans="1:7" x14ac:dyDescent="0.35">
      <c r="A229" s="103" t="s">
        <v>347</v>
      </c>
      <c r="B229" s="104" t="s">
        <v>77</v>
      </c>
      <c r="C229" s="109" t="s">
        <v>5</v>
      </c>
      <c r="F229" s="49"/>
      <c r="G229" s="48"/>
    </row>
    <row r="230" spans="1:7" x14ac:dyDescent="0.35">
      <c r="A230" s="103" t="s">
        <v>1092</v>
      </c>
      <c r="B230" s="104" t="s">
        <v>72</v>
      </c>
      <c r="C230" s="109" t="s">
        <v>56</v>
      </c>
      <c r="F230" s="49"/>
      <c r="G230" s="48"/>
    </row>
    <row r="231" spans="1:7" x14ac:dyDescent="0.35">
      <c r="A231" s="103" t="s">
        <v>632</v>
      </c>
      <c r="B231" s="104" t="s">
        <v>72</v>
      </c>
      <c r="C231" s="109" t="s">
        <v>3</v>
      </c>
      <c r="F231" s="49"/>
      <c r="G231" s="48"/>
    </row>
    <row r="232" spans="1:7" x14ac:dyDescent="0.35">
      <c r="A232" s="107" t="s">
        <v>1290</v>
      </c>
      <c r="B232" s="108" t="s">
        <v>76</v>
      </c>
      <c r="C232" s="109" t="s">
        <v>31</v>
      </c>
    </row>
    <row r="233" spans="1:7" x14ac:dyDescent="0.35">
      <c r="A233" s="103" t="s">
        <v>348</v>
      </c>
      <c r="B233" s="104" t="s">
        <v>72</v>
      </c>
      <c r="C233" s="109" t="s">
        <v>5</v>
      </c>
      <c r="F233" s="49"/>
      <c r="G233" s="48"/>
    </row>
    <row r="234" spans="1:7" x14ac:dyDescent="0.35">
      <c r="A234" s="103" t="s">
        <v>1093</v>
      </c>
      <c r="B234" s="104" t="s">
        <v>77</v>
      </c>
      <c r="C234" s="109" t="s">
        <v>56</v>
      </c>
      <c r="F234" s="49"/>
      <c r="G234" s="48"/>
    </row>
    <row r="235" spans="1:7" x14ac:dyDescent="0.35">
      <c r="A235" s="103" t="s">
        <v>1418</v>
      </c>
      <c r="B235" s="104" t="s">
        <v>72</v>
      </c>
      <c r="C235" s="109" t="s">
        <v>8</v>
      </c>
    </row>
    <row r="236" spans="1:7" x14ac:dyDescent="0.35">
      <c r="A236" s="111" t="s">
        <v>192</v>
      </c>
      <c r="B236" s="112" t="s">
        <v>77</v>
      </c>
      <c r="C236" s="109" t="s">
        <v>6</v>
      </c>
    </row>
    <row r="237" spans="1:7" x14ac:dyDescent="0.35">
      <c r="A237" s="103" t="s">
        <v>1356</v>
      </c>
      <c r="B237" s="104" t="s">
        <v>77</v>
      </c>
      <c r="C237" s="109" t="s">
        <v>11</v>
      </c>
      <c r="F237" s="49"/>
      <c r="G237" s="48"/>
    </row>
    <row r="238" spans="1:7" x14ac:dyDescent="0.35">
      <c r="A238" s="103" t="s">
        <v>836</v>
      </c>
      <c r="B238" s="104" t="s">
        <v>72</v>
      </c>
      <c r="C238" s="109" t="s">
        <v>5</v>
      </c>
      <c r="F238" s="49"/>
      <c r="G238" s="48"/>
    </row>
    <row r="239" spans="1:7" x14ac:dyDescent="0.35">
      <c r="A239" s="103" t="s">
        <v>815</v>
      </c>
      <c r="B239" s="104" t="s">
        <v>79</v>
      </c>
      <c r="C239" s="109" t="s">
        <v>8</v>
      </c>
    </row>
    <row r="240" spans="1:7" x14ac:dyDescent="0.35">
      <c r="A240" s="103" t="s">
        <v>293</v>
      </c>
      <c r="B240" s="104" t="s">
        <v>76</v>
      </c>
      <c r="C240" s="109" t="s">
        <v>4</v>
      </c>
      <c r="F240" s="49"/>
      <c r="G240" s="48"/>
    </row>
    <row r="241" spans="1:7" x14ac:dyDescent="0.35">
      <c r="A241" s="111" t="s">
        <v>1014</v>
      </c>
      <c r="B241" s="112" t="s">
        <v>77</v>
      </c>
      <c r="C241" s="109" t="s">
        <v>6</v>
      </c>
    </row>
    <row r="242" spans="1:7" x14ac:dyDescent="0.35">
      <c r="A242" s="107" t="s">
        <v>865</v>
      </c>
      <c r="B242" s="108" t="s">
        <v>75</v>
      </c>
      <c r="C242" s="109" t="s">
        <v>31</v>
      </c>
    </row>
    <row r="243" spans="1:7" x14ac:dyDescent="0.35">
      <c r="A243" s="103" t="s">
        <v>1250</v>
      </c>
      <c r="B243" s="104" t="s">
        <v>72</v>
      </c>
      <c r="C243" s="109" t="s">
        <v>5</v>
      </c>
      <c r="F243" s="49"/>
      <c r="G243" s="48"/>
    </row>
    <row r="244" spans="1:7" x14ac:dyDescent="0.35">
      <c r="A244" s="103" t="s">
        <v>931</v>
      </c>
      <c r="B244" s="104" t="s">
        <v>77</v>
      </c>
      <c r="C244" s="109" t="s">
        <v>10</v>
      </c>
      <c r="F244" s="49"/>
      <c r="G244" s="48"/>
    </row>
    <row r="245" spans="1:7" x14ac:dyDescent="0.35">
      <c r="A245" s="103" t="s">
        <v>1094</v>
      </c>
      <c r="B245" s="104" t="s">
        <v>78</v>
      </c>
      <c r="C245" s="109" t="s">
        <v>56</v>
      </c>
      <c r="F245" s="49"/>
      <c r="G245" s="48"/>
    </row>
    <row r="246" spans="1:7" x14ac:dyDescent="0.35">
      <c r="A246" s="103" t="s">
        <v>667</v>
      </c>
      <c r="B246" s="104" t="s">
        <v>72</v>
      </c>
      <c r="C246" s="109" t="s">
        <v>4</v>
      </c>
      <c r="F246" s="49"/>
      <c r="G246" s="48"/>
    </row>
    <row r="247" spans="1:7" x14ac:dyDescent="0.35">
      <c r="A247" s="111" t="s">
        <v>765</v>
      </c>
      <c r="B247" s="112" t="s">
        <v>74</v>
      </c>
      <c r="C247" s="109" t="s">
        <v>6</v>
      </c>
    </row>
    <row r="248" spans="1:7" x14ac:dyDescent="0.35">
      <c r="A248" s="103" t="s">
        <v>766</v>
      </c>
      <c r="B248" s="104" t="s">
        <v>72</v>
      </c>
      <c r="C248" s="109" t="s">
        <v>6</v>
      </c>
    </row>
    <row r="249" spans="1:7" x14ac:dyDescent="0.35">
      <c r="A249" s="113" t="s">
        <v>202</v>
      </c>
      <c r="B249" s="114" t="s">
        <v>78</v>
      </c>
      <c r="C249" s="109" t="s">
        <v>6</v>
      </c>
    </row>
    <row r="250" spans="1:7" x14ac:dyDescent="0.35">
      <c r="A250" s="103" t="s">
        <v>172</v>
      </c>
      <c r="B250" s="104" t="s">
        <v>75</v>
      </c>
      <c r="C250" s="109" t="s">
        <v>3</v>
      </c>
      <c r="F250" s="49"/>
      <c r="G250" s="48"/>
    </row>
    <row r="251" spans="1:7" x14ac:dyDescent="0.35">
      <c r="A251" s="103" t="s">
        <v>1419</v>
      </c>
      <c r="B251" s="104" t="s">
        <v>72</v>
      </c>
      <c r="C251" s="109" t="s">
        <v>8</v>
      </c>
    </row>
    <row r="252" spans="1:7" x14ac:dyDescent="0.35">
      <c r="A252" s="107" t="s">
        <v>553</v>
      </c>
      <c r="B252" s="108" t="s">
        <v>76</v>
      </c>
      <c r="C252" s="109" t="s">
        <v>31</v>
      </c>
    </row>
    <row r="253" spans="1:7" x14ac:dyDescent="0.35">
      <c r="A253" s="103" t="s">
        <v>1515</v>
      </c>
      <c r="B253" s="104" t="s">
        <v>74</v>
      </c>
      <c r="C253" s="109" t="s">
        <v>5</v>
      </c>
      <c r="F253" s="49"/>
      <c r="G253" s="48"/>
    </row>
    <row r="254" spans="1:7" x14ac:dyDescent="0.35">
      <c r="A254" s="103" t="s">
        <v>1236</v>
      </c>
      <c r="B254" s="104" t="s">
        <v>79</v>
      </c>
      <c r="C254" s="109" t="s">
        <v>3</v>
      </c>
      <c r="F254" s="49"/>
      <c r="G254" s="48"/>
    </row>
    <row r="255" spans="1:7" x14ac:dyDescent="0.35">
      <c r="A255" s="113" t="s">
        <v>1510</v>
      </c>
      <c r="B255" s="114" t="s">
        <v>72</v>
      </c>
      <c r="C255" s="109" t="s">
        <v>56</v>
      </c>
      <c r="F255" s="92"/>
      <c r="G255" s="48"/>
    </row>
    <row r="256" spans="1:7" x14ac:dyDescent="0.35">
      <c r="A256" s="103" t="s">
        <v>944</v>
      </c>
      <c r="B256" s="104" t="s">
        <v>72</v>
      </c>
      <c r="C256" s="109" t="s">
        <v>3</v>
      </c>
      <c r="F256" s="49"/>
      <c r="G256" s="48"/>
    </row>
    <row r="257" spans="1:7" x14ac:dyDescent="0.35">
      <c r="A257" s="103" t="s">
        <v>1494</v>
      </c>
      <c r="C257" s="109" t="s">
        <v>5</v>
      </c>
      <c r="F257" s="49"/>
      <c r="G257" s="48"/>
    </row>
    <row r="258" spans="1:7" x14ac:dyDescent="0.35">
      <c r="A258" s="103" t="s">
        <v>1037</v>
      </c>
      <c r="B258" s="104" t="s">
        <v>76</v>
      </c>
      <c r="C258" s="109" t="s">
        <v>6</v>
      </c>
    </row>
    <row r="259" spans="1:7" x14ac:dyDescent="0.35">
      <c r="A259" s="103" t="s">
        <v>309</v>
      </c>
      <c r="B259" s="104" t="s">
        <v>74</v>
      </c>
      <c r="C259" s="109" t="s">
        <v>4</v>
      </c>
      <c r="F259" s="49"/>
      <c r="G259" s="48"/>
    </row>
    <row r="260" spans="1:7" x14ac:dyDescent="0.35">
      <c r="A260" s="103" t="s">
        <v>1237</v>
      </c>
      <c r="B260" s="104" t="s">
        <v>76</v>
      </c>
      <c r="C260" s="109" t="s">
        <v>3</v>
      </c>
      <c r="F260" s="49"/>
      <c r="G260" s="48"/>
    </row>
    <row r="261" spans="1:7" x14ac:dyDescent="0.35">
      <c r="A261" s="103" t="s">
        <v>727</v>
      </c>
      <c r="B261" s="104" t="s">
        <v>78</v>
      </c>
      <c r="C261" s="109" t="s">
        <v>5</v>
      </c>
      <c r="F261" s="49"/>
      <c r="G261" s="48"/>
    </row>
    <row r="262" spans="1:7" x14ac:dyDescent="0.35">
      <c r="A262" s="103" t="s">
        <v>1095</v>
      </c>
      <c r="B262" s="104" t="s">
        <v>77</v>
      </c>
      <c r="C262" s="109" t="s">
        <v>56</v>
      </c>
      <c r="F262" s="92"/>
      <c r="G262" s="48"/>
    </row>
    <row r="263" spans="1:7" x14ac:dyDescent="0.35">
      <c r="A263" s="103" t="s">
        <v>363</v>
      </c>
      <c r="B263" s="104" t="s">
        <v>78</v>
      </c>
      <c r="C263" s="109" t="s">
        <v>8</v>
      </c>
    </row>
    <row r="264" spans="1:7" x14ac:dyDescent="0.35">
      <c r="A264" s="111" t="s">
        <v>185</v>
      </c>
      <c r="B264" s="112" t="s">
        <v>72</v>
      </c>
      <c r="C264" s="109" t="s">
        <v>6</v>
      </c>
    </row>
    <row r="265" spans="1:7" x14ac:dyDescent="0.35">
      <c r="A265" s="103" t="s">
        <v>1251</v>
      </c>
      <c r="B265" s="104" t="s">
        <v>72</v>
      </c>
      <c r="C265" s="109" t="s">
        <v>5</v>
      </c>
      <c r="F265" s="49"/>
      <c r="G265" s="48"/>
    </row>
    <row r="266" spans="1:7" x14ac:dyDescent="0.35">
      <c r="A266" s="107" t="s">
        <v>1291</v>
      </c>
      <c r="B266" s="108" t="s">
        <v>72</v>
      </c>
      <c r="C266" s="109" t="s">
        <v>31</v>
      </c>
    </row>
    <row r="267" spans="1:7" x14ac:dyDescent="0.35">
      <c r="A267" s="103" t="s">
        <v>995</v>
      </c>
      <c r="B267" s="104" t="s">
        <v>77</v>
      </c>
      <c r="C267" s="109" t="s">
        <v>11</v>
      </c>
      <c r="F267" s="49"/>
      <c r="G267" s="48"/>
    </row>
    <row r="268" spans="1:7" x14ac:dyDescent="0.35">
      <c r="A268" s="103" t="s">
        <v>1357</v>
      </c>
      <c r="B268" s="104" t="s">
        <v>77</v>
      </c>
      <c r="C268" s="109" t="s">
        <v>11</v>
      </c>
      <c r="F268" s="49"/>
      <c r="G268" s="48"/>
    </row>
    <row r="269" spans="1:7" x14ac:dyDescent="0.35">
      <c r="A269" s="103" t="s">
        <v>157</v>
      </c>
      <c r="B269" s="104" t="s">
        <v>75</v>
      </c>
      <c r="C269" s="109" t="s">
        <v>3</v>
      </c>
      <c r="F269" s="49"/>
      <c r="G269" s="48"/>
    </row>
    <row r="270" spans="1:7" x14ac:dyDescent="0.35">
      <c r="A270" s="103" t="s">
        <v>519</v>
      </c>
      <c r="B270" s="104" t="s">
        <v>76</v>
      </c>
      <c r="C270" s="109" t="s">
        <v>57</v>
      </c>
      <c r="F270" s="49"/>
      <c r="G270" s="48"/>
    </row>
    <row r="271" spans="1:7" x14ac:dyDescent="0.35">
      <c r="A271" s="103" t="s">
        <v>932</v>
      </c>
      <c r="B271" s="104" t="s">
        <v>78</v>
      </c>
      <c r="C271" s="109" t="s">
        <v>10</v>
      </c>
      <c r="F271" s="49"/>
      <c r="G271" s="48"/>
    </row>
    <row r="272" spans="1:7" x14ac:dyDescent="0.35">
      <c r="A272" s="103" t="s">
        <v>376</v>
      </c>
      <c r="B272" s="104" t="s">
        <v>77</v>
      </c>
      <c r="C272" s="109" t="s">
        <v>8</v>
      </c>
    </row>
    <row r="273" spans="1:7" x14ac:dyDescent="0.35">
      <c r="A273" s="103" t="s">
        <v>633</v>
      </c>
      <c r="B273" s="104" t="s">
        <v>77</v>
      </c>
      <c r="C273" s="109" t="s">
        <v>3</v>
      </c>
      <c r="F273" s="49"/>
      <c r="G273" s="48"/>
    </row>
    <row r="274" spans="1:7" x14ac:dyDescent="0.35">
      <c r="A274" s="103" t="s">
        <v>1358</v>
      </c>
      <c r="B274" s="104" t="s">
        <v>77</v>
      </c>
      <c r="C274" s="109" t="s">
        <v>11</v>
      </c>
      <c r="F274" s="49"/>
      <c r="G274" s="48"/>
    </row>
    <row r="275" spans="1:7" x14ac:dyDescent="0.35">
      <c r="A275" s="103" t="s">
        <v>368</v>
      </c>
      <c r="B275" s="104" t="s">
        <v>72</v>
      </c>
      <c r="C275" s="109" t="s">
        <v>8</v>
      </c>
    </row>
    <row r="276" spans="1:7" x14ac:dyDescent="0.35">
      <c r="A276" s="103" t="s">
        <v>634</v>
      </c>
      <c r="B276" s="104" t="s">
        <v>72</v>
      </c>
      <c r="C276" s="109" t="s">
        <v>3</v>
      </c>
      <c r="F276" s="49"/>
      <c r="G276" s="48"/>
    </row>
    <row r="277" spans="1:7" x14ac:dyDescent="0.35">
      <c r="A277" s="113" t="s">
        <v>767</v>
      </c>
      <c r="B277" s="114" t="s">
        <v>76</v>
      </c>
      <c r="C277" s="109" t="s">
        <v>6</v>
      </c>
    </row>
    <row r="278" spans="1:7" x14ac:dyDescent="0.35">
      <c r="A278" s="103" t="s">
        <v>276</v>
      </c>
      <c r="B278" s="104" t="s">
        <v>79</v>
      </c>
      <c r="C278" s="109" t="s">
        <v>4</v>
      </c>
      <c r="F278" s="49"/>
      <c r="G278" s="48"/>
    </row>
    <row r="279" spans="1:7" x14ac:dyDescent="0.35">
      <c r="A279" s="111" t="s">
        <v>113</v>
      </c>
      <c r="B279" s="112" t="s">
        <v>79</v>
      </c>
      <c r="C279" s="109" t="s">
        <v>6</v>
      </c>
    </row>
    <row r="280" spans="1:7" x14ac:dyDescent="0.35">
      <c r="A280" s="103" t="s">
        <v>701</v>
      </c>
      <c r="B280" s="104" t="s">
        <v>79</v>
      </c>
      <c r="C280" s="109" t="s">
        <v>11</v>
      </c>
      <c r="F280" s="49"/>
      <c r="G280" s="48"/>
    </row>
    <row r="281" spans="1:7" x14ac:dyDescent="0.35">
      <c r="A281" s="103" t="s">
        <v>296</v>
      </c>
      <c r="B281" s="104" t="s">
        <v>77</v>
      </c>
      <c r="C281" s="109" t="s">
        <v>4</v>
      </c>
      <c r="F281" s="49"/>
      <c r="G281" s="48"/>
    </row>
    <row r="282" spans="1:7" x14ac:dyDescent="0.35">
      <c r="A282" s="103" t="s">
        <v>946</v>
      </c>
      <c r="B282" s="104" t="s">
        <v>76</v>
      </c>
      <c r="C282" s="109" t="s">
        <v>3</v>
      </c>
      <c r="F282" s="49"/>
      <c r="G282" s="48"/>
    </row>
    <row r="283" spans="1:7" x14ac:dyDescent="0.35">
      <c r="A283" s="103" t="s">
        <v>987</v>
      </c>
      <c r="B283" s="104" t="s">
        <v>77</v>
      </c>
      <c r="C283" s="109" t="s">
        <v>4</v>
      </c>
      <c r="F283" s="49"/>
      <c r="G283" s="48"/>
    </row>
    <row r="284" spans="1:7" x14ac:dyDescent="0.35">
      <c r="A284" s="103" t="s">
        <v>947</v>
      </c>
      <c r="B284" s="104" t="s">
        <v>77</v>
      </c>
      <c r="C284" s="109" t="s">
        <v>3</v>
      </c>
      <c r="F284" s="49"/>
      <c r="G284" s="48"/>
    </row>
    <row r="285" spans="1:7" x14ac:dyDescent="0.35">
      <c r="A285" s="103" t="s">
        <v>945</v>
      </c>
      <c r="B285" s="104" t="s">
        <v>79</v>
      </c>
      <c r="C285" s="109" t="s">
        <v>3</v>
      </c>
      <c r="F285" s="49"/>
      <c r="G285" s="48"/>
    </row>
    <row r="286" spans="1:7" x14ac:dyDescent="0.35">
      <c r="A286" s="113" t="s">
        <v>768</v>
      </c>
      <c r="B286" s="104" t="s">
        <v>78</v>
      </c>
      <c r="C286" s="109" t="s">
        <v>6</v>
      </c>
    </row>
    <row r="287" spans="1:7" x14ac:dyDescent="0.35">
      <c r="A287" s="107" t="s">
        <v>321</v>
      </c>
      <c r="B287" s="108" t="s">
        <v>72</v>
      </c>
      <c r="C287" s="109" t="s">
        <v>31</v>
      </c>
    </row>
    <row r="288" spans="1:7" x14ac:dyDescent="0.35">
      <c r="A288" s="103" t="s">
        <v>838</v>
      </c>
      <c r="B288" s="104" t="s">
        <v>76</v>
      </c>
      <c r="C288" s="109" t="s">
        <v>5</v>
      </c>
      <c r="F288" s="49"/>
      <c r="G288" s="48"/>
    </row>
    <row r="289" spans="1:7" x14ac:dyDescent="0.35">
      <c r="A289" s="103" t="s">
        <v>1096</v>
      </c>
      <c r="B289" s="104" t="s">
        <v>78</v>
      </c>
      <c r="C289" s="109" t="s">
        <v>56</v>
      </c>
      <c r="F289" s="49"/>
      <c r="G289" s="48"/>
    </row>
    <row r="290" spans="1:7" x14ac:dyDescent="0.35">
      <c r="A290" s="103" t="s">
        <v>1097</v>
      </c>
      <c r="B290" s="104" t="s">
        <v>79</v>
      </c>
      <c r="C290" s="109" t="s">
        <v>56</v>
      </c>
      <c r="F290" s="49"/>
      <c r="G290" s="48"/>
    </row>
    <row r="291" spans="1:7" x14ac:dyDescent="0.35">
      <c r="A291" s="103" t="s">
        <v>158</v>
      </c>
      <c r="B291" s="104" t="s">
        <v>76</v>
      </c>
      <c r="C291" s="109" t="s">
        <v>3</v>
      </c>
      <c r="F291" s="49"/>
      <c r="G291" s="48"/>
    </row>
    <row r="292" spans="1:7" x14ac:dyDescent="0.35">
      <c r="A292" s="107" t="s">
        <v>864</v>
      </c>
      <c r="B292" s="108" t="s">
        <v>74</v>
      </c>
      <c r="C292" s="109" t="s">
        <v>31</v>
      </c>
    </row>
    <row r="293" spans="1:7" x14ac:dyDescent="0.35">
      <c r="A293" s="103" t="s">
        <v>159</v>
      </c>
      <c r="B293" s="104" t="s">
        <v>76</v>
      </c>
      <c r="C293" s="109" t="s">
        <v>3</v>
      </c>
      <c r="F293" s="49"/>
      <c r="G293" s="48"/>
    </row>
    <row r="294" spans="1:7" x14ac:dyDescent="0.35">
      <c r="A294" s="103" t="s">
        <v>297</v>
      </c>
      <c r="B294" s="104" t="s">
        <v>76</v>
      </c>
      <c r="C294" s="109" t="s">
        <v>4</v>
      </c>
      <c r="F294" s="49"/>
      <c r="G294" s="48"/>
    </row>
    <row r="295" spans="1:7" x14ac:dyDescent="0.35">
      <c r="A295" s="107" t="s">
        <v>492</v>
      </c>
      <c r="B295" s="108" t="s">
        <v>78</v>
      </c>
      <c r="C295" s="109" t="s">
        <v>31</v>
      </c>
    </row>
    <row r="296" spans="1:7" x14ac:dyDescent="0.35">
      <c r="A296" s="103" t="s">
        <v>769</v>
      </c>
      <c r="B296" s="104" t="s">
        <v>72</v>
      </c>
      <c r="C296" s="109" t="s">
        <v>6</v>
      </c>
    </row>
    <row r="297" spans="1:7" x14ac:dyDescent="0.35">
      <c r="A297" s="103" t="s">
        <v>1098</v>
      </c>
      <c r="B297" s="104" t="s">
        <v>77</v>
      </c>
      <c r="C297" s="109" t="s">
        <v>56</v>
      </c>
      <c r="F297" s="92"/>
      <c r="G297" s="48"/>
    </row>
    <row r="298" spans="1:7" x14ac:dyDescent="0.35">
      <c r="A298" s="103" t="s">
        <v>668</v>
      </c>
      <c r="B298" s="104" t="s">
        <v>76</v>
      </c>
      <c r="C298" s="109" t="s">
        <v>4</v>
      </c>
      <c r="F298" s="49"/>
      <c r="G298" s="48"/>
    </row>
    <row r="299" spans="1:7" x14ac:dyDescent="0.35">
      <c r="A299" s="111" t="s">
        <v>1029</v>
      </c>
      <c r="B299" s="112" t="s">
        <v>77</v>
      </c>
      <c r="C299" s="109" t="s">
        <v>6</v>
      </c>
    </row>
    <row r="300" spans="1:7" x14ac:dyDescent="0.35">
      <c r="A300" s="111" t="s">
        <v>770</v>
      </c>
      <c r="B300" s="112" t="s">
        <v>78</v>
      </c>
      <c r="C300" s="109" t="s">
        <v>6</v>
      </c>
    </row>
    <row r="301" spans="1:7" x14ac:dyDescent="0.35">
      <c r="A301" s="103" t="s">
        <v>1239</v>
      </c>
      <c r="B301" s="104" t="s">
        <v>74</v>
      </c>
      <c r="C301" s="109" t="s">
        <v>3</v>
      </c>
      <c r="F301" s="49"/>
      <c r="G301" s="48"/>
    </row>
    <row r="302" spans="1:7" x14ac:dyDescent="0.35">
      <c r="A302" s="103" t="s">
        <v>669</v>
      </c>
      <c r="B302" s="104" t="s">
        <v>72</v>
      </c>
      <c r="C302" s="109" t="s">
        <v>4</v>
      </c>
      <c r="F302" s="49"/>
      <c r="G302" s="48"/>
    </row>
    <row r="303" spans="1:7" x14ac:dyDescent="0.35">
      <c r="A303" s="103" t="s">
        <v>277</v>
      </c>
      <c r="B303" s="104" t="s">
        <v>74</v>
      </c>
      <c r="C303" s="109" t="s">
        <v>4</v>
      </c>
      <c r="F303" s="49"/>
      <c r="G303" s="48"/>
    </row>
    <row r="304" spans="1:7" x14ac:dyDescent="0.35">
      <c r="A304" s="103" t="s">
        <v>1420</v>
      </c>
      <c r="B304" s="104" t="s">
        <v>72</v>
      </c>
      <c r="C304" s="109" t="s">
        <v>8</v>
      </c>
    </row>
    <row r="305" spans="1:7" x14ac:dyDescent="0.35">
      <c r="A305" s="107" t="s">
        <v>493</v>
      </c>
      <c r="B305" s="108" t="s">
        <v>78</v>
      </c>
      <c r="C305" s="109" t="s">
        <v>31</v>
      </c>
    </row>
    <row r="306" spans="1:7" x14ac:dyDescent="0.35">
      <c r="A306" s="103" t="s">
        <v>160</v>
      </c>
      <c r="B306" s="104" t="s">
        <v>74</v>
      </c>
      <c r="C306" s="109" t="s">
        <v>3</v>
      </c>
      <c r="F306" s="49"/>
      <c r="G306" s="48"/>
    </row>
    <row r="307" spans="1:7" x14ac:dyDescent="0.35">
      <c r="A307" s="103" t="s">
        <v>670</v>
      </c>
      <c r="B307" s="104" t="s">
        <v>72</v>
      </c>
      <c r="C307" s="109" t="s">
        <v>4</v>
      </c>
      <c r="F307" s="49"/>
      <c r="G307" s="48"/>
    </row>
    <row r="308" spans="1:7" x14ac:dyDescent="0.35">
      <c r="A308" s="103" t="s">
        <v>1238</v>
      </c>
      <c r="B308" s="104" t="s">
        <v>72</v>
      </c>
      <c r="C308" s="109" t="s">
        <v>3</v>
      </c>
      <c r="F308" s="49"/>
      <c r="G308" s="48"/>
    </row>
    <row r="309" spans="1:7" x14ac:dyDescent="0.35">
      <c r="A309" s="103" t="s">
        <v>1099</v>
      </c>
      <c r="B309" s="104" t="s">
        <v>72</v>
      </c>
      <c r="C309" s="109" t="s">
        <v>56</v>
      </c>
      <c r="F309" s="92"/>
      <c r="G309" s="48"/>
    </row>
    <row r="310" spans="1:7" x14ac:dyDescent="0.35">
      <c r="A310" s="111" t="s">
        <v>188</v>
      </c>
      <c r="B310" s="112" t="s">
        <v>76</v>
      </c>
      <c r="C310" s="109" t="s">
        <v>6</v>
      </c>
    </row>
    <row r="311" spans="1:7" x14ac:dyDescent="0.35">
      <c r="A311" s="103" t="s">
        <v>1421</v>
      </c>
      <c r="B311" s="104" t="s">
        <v>72</v>
      </c>
      <c r="C311" s="109" t="s">
        <v>8</v>
      </c>
    </row>
    <row r="312" spans="1:7" x14ac:dyDescent="0.35">
      <c r="A312" s="111" t="s">
        <v>771</v>
      </c>
      <c r="B312" s="112" t="s">
        <v>76</v>
      </c>
      <c r="C312" s="109" t="s">
        <v>6</v>
      </c>
    </row>
    <row r="313" spans="1:7" x14ac:dyDescent="0.35">
      <c r="A313" s="103" t="s">
        <v>1359</v>
      </c>
      <c r="B313" s="104" t="s">
        <v>77</v>
      </c>
      <c r="C313" s="109" t="s">
        <v>11</v>
      </c>
      <c r="F313" s="49"/>
      <c r="G313" s="48"/>
    </row>
    <row r="314" spans="1:7" x14ac:dyDescent="0.35">
      <c r="A314" s="103" t="s">
        <v>1100</v>
      </c>
      <c r="B314" s="104" t="s">
        <v>76</v>
      </c>
      <c r="C314" s="109" t="s">
        <v>56</v>
      </c>
      <c r="F314" s="49"/>
      <c r="G314" s="48"/>
    </row>
    <row r="315" spans="1:7" x14ac:dyDescent="0.35">
      <c r="A315" s="113" t="s">
        <v>772</v>
      </c>
      <c r="B315" s="114" t="s">
        <v>76</v>
      </c>
      <c r="C315" s="109" t="s">
        <v>6</v>
      </c>
    </row>
    <row r="316" spans="1:7" x14ac:dyDescent="0.35">
      <c r="A316" s="103" t="s">
        <v>728</v>
      </c>
      <c r="B316" s="104" t="s">
        <v>76</v>
      </c>
      <c r="C316" s="109" t="s">
        <v>5</v>
      </c>
      <c r="F316" s="49"/>
      <c r="G316" s="48"/>
    </row>
    <row r="317" spans="1:7" x14ac:dyDescent="0.35">
      <c r="A317" s="103" t="s">
        <v>671</v>
      </c>
      <c r="B317" s="104" t="s">
        <v>74</v>
      </c>
      <c r="C317" s="109" t="s">
        <v>4</v>
      </c>
      <c r="F317" s="49"/>
      <c r="G317" s="48"/>
    </row>
    <row r="318" spans="1:7" x14ac:dyDescent="0.35">
      <c r="A318" s="111" t="s">
        <v>773</v>
      </c>
      <c r="B318" s="112" t="s">
        <v>74</v>
      </c>
      <c r="C318" s="109" t="s">
        <v>6</v>
      </c>
    </row>
    <row r="319" spans="1:7" x14ac:dyDescent="0.35">
      <c r="A319" s="103" t="s">
        <v>378</v>
      </c>
      <c r="B319" s="104" t="s">
        <v>79</v>
      </c>
      <c r="C319" s="109" t="s">
        <v>8</v>
      </c>
    </row>
    <row r="320" spans="1:7" x14ac:dyDescent="0.35">
      <c r="A320" s="103" t="s">
        <v>287</v>
      </c>
      <c r="B320" s="104" t="s">
        <v>72</v>
      </c>
      <c r="C320" s="109" t="s">
        <v>4</v>
      </c>
      <c r="F320" s="49"/>
      <c r="G320" s="48"/>
    </row>
    <row r="321" spans="1:7" x14ac:dyDescent="0.35">
      <c r="A321" s="111" t="s">
        <v>774</v>
      </c>
      <c r="B321" s="112" t="s">
        <v>76</v>
      </c>
      <c r="C321" s="109" t="s">
        <v>6</v>
      </c>
    </row>
    <row r="322" spans="1:7" x14ac:dyDescent="0.35">
      <c r="A322" s="103" t="s">
        <v>672</v>
      </c>
      <c r="B322" s="104" t="s">
        <v>72</v>
      </c>
      <c r="C322" s="109" t="s">
        <v>4</v>
      </c>
      <c r="F322" s="49"/>
      <c r="G322" s="48"/>
    </row>
    <row r="323" spans="1:7" x14ac:dyDescent="0.35">
      <c r="A323" s="103" t="s">
        <v>1038</v>
      </c>
      <c r="B323" s="104" t="s">
        <v>72</v>
      </c>
      <c r="C323" s="109" t="s">
        <v>6</v>
      </c>
    </row>
    <row r="324" spans="1:7" x14ac:dyDescent="0.35">
      <c r="A324" s="103" t="s">
        <v>1101</v>
      </c>
      <c r="B324" s="104" t="s">
        <v>77</v>
      </c>
      <c r="C324" s="109" t="s">
        <v>56</v>
      </c>
      <c r="F324" s="49"/>
      <c r="G324" s="48"/>
    </row>
    <row r="325" spans="1:7" x14ac:dyDescent="0.35">
      <c r="A325" s="103" t="s">
        <v>982</v>
      </c>
      <c r="B325" s="104" t="s">
        <v>72</v>
      </c>
      <c r="C325" s="109" t="s">
        <v>4</v>
      </c>
      <c r="F325" s="49"/>
      <c r="G325" s="48"/>
    </row>
    <row r="326" spans="1:7" x14ac:dyDescent="0.35">
      <c r="A326" s="103" t="s">
        <v>909</v>
      </c>
      <c r="B326" s="104" t="s">
        <v>74</v>
      </c>
      <c r="C326" s="109" t="s">
        <v>56</v>
      </c>
      <c r="F326" s="49"/>
      <c r="G326" s="48"/>
    </row>
    <row r="327" spans="1:7" x14ac:dyDescent="0.35">
      <c r="A327" s="103" t="s">
        <v>832</v>
      </c>
      <c r="B327" s="104" t="s">
        <v>74</v>
      </c>
      <c r="C327" s="109" t="s">
        <v>5</v>
      </c>
      <c r="F327" s="49"/>
      <c r="G327" s="48"/>
    </row>
    <row r="328" spans="1:7" x14ac:dyDescent="0.35">
      <c r="A328" s="103" t="s">
        <v>673</v>
      </c>
      <c r="B328" s="104" t="s">
        <v>76</v>
      </c>
      <c r="C328" s="109" t="s">
        <v>4</v>
      </c>
      <c r="F328" s="49"/>
      <c r="G328" s="48"/>
    </row>
    <row r="329" spans="1:7" x14ac:dyDescent="0.35">
      <c r="A329" s="107" t="s">
        <v>554</v>
      </c>
      <c r="B329" s="108" t="s">
        <v>74</v>
      </c>
      <c r="C329" s="109" t="s">
        <v>31</v>
      </c>
    </row>
    <row r="330" spans="1:7" x14ac:dyDescent="0.35">
      <c r="A330" s="103" t="s">
        <v>983</v>
      </c>
      <c r="B330" s="104" t="s">
        <v>72</v>
      </c>
      <c r="C330" s="109" t="s">
        <v>4</v>
      </c>
      <c r="F330" s="49"/>
      <c r="G330" s="48"/>
    </row>
    <row r="331" spans="1:7" x14ac:dyDescent="0.35">
      <c r="A331" s="103" t="s">
        <v>605</v>
      </c>
      <c r="B331" s="104" t="s">
        <v>72</v>
      </c>
      <c r="C331" s="109" t="s">
        <v>10</v>
      </c>
      <c r="F331" s="49"/>
      <c r="G331" s="48"/>
    </row>
    <row r="332" spans="1:7" x14ac:dyDescent="0.35">
      <c r="A332" s="103" t="s">
        <v>816</v>
      </c>
      <c r="B332" s="104" t="s">
        <v>72</v>
      </c>
      <c r="C332" s="109" t="s">
        <v>8</v>
      </c>
    </row>
    <row r="333" spans="1:7" x14ac:dyDescent="0.35">
      <c r="A333" s="111" t="s">
        <v>775</v>
      </c>
      <c r="B333" s="112" t="s">
        <v>77</v>
      </c>
      <c r="C333" s="109" t="s">
        <v>6</v>
      </c>
    </row>
    <row r="334" spans="1:7" x14ac:dyDescent="0.35">
      <c r="A334" s="103" t="s">
        <v>323</v>
      </c>
      <c r="B334" s="104" t="s">
        <v>74</v>
      </c>
      <c r="C334" s="109" t="s">
        <v>56</v>
      </c>
      <c r="F334" s="92"/>
      <c r="G334" s="48"/>
    </row>
    <row r="335" spans="1:7" x14ac:dyDescent="0.35">
      <c r="A335" s="103" t="s">
        <v>1102</v>
      </c>
      <c r="B335" s="104" t="s">
        <v>75</v>
      </c>
      <c r="C335" s="109" t="s">
        <v>56</v>
      </c>
      <c r="F335" s="49"/>
      <c r="G335" s="48"/>
    </row>
    <row r="336" spans="1:7" x14ac:dyDescent="0.35">
      <c r="A336" s="103" t="s">
        <v>1240</v>
      </c>
      <c r="B336" s="104" t="s">
        <v>72</v>
      </c>
      <c r="C336" s="109" t="s">
        <v>3</v>
      </c>
      <c r="F336" s="49"/>
      <c r="G336" s="48"/>
    </row>
    <row r="337" spans="1:7" x14ac:dyDescent="0.35">
      <c r="A337" s="107" t="s">
        <v>555</v>
      </c>
      <c r="B337" s="108" t="s">
        <v>72</v>
      </c>
      <c r="C337" s="109" t="s">
        <v>31</v>
      </c>
    </row>
    <row r="338" spans="1:7" x14ac:dyDescent="0.35">
      <c r="A338" s="103" t="s">
        <v>592</v>
      </c>
      <c r="B338" s="104" t="s">
        <v>77</v>
      </c>
      <c r="C338" s="109" t="s">
        <v>56</v>
      </c>
      <c r="F338" s="49"/>
      <c r="G338" s="48"/>
    </row>
    <row r="339" spans="1:7" x14ac:dyDescent="0.35">
      <c r="A339" s="111" t="s">
        <v>1009</v>
      </c>
      <c r="B339" s="112" t="s">
        <v>78</v>
      </c>
      <c r="C339" s="109" t="s">
        <v>6</v>
      </c>
    </row>
    <row r="340" spans="1:7" x14ac:dyDescent="0.35">
      <c r="A340" s="107" t="s">
        <v>1292</v>
      </c>
      <c r="B340" s="108" t="s">
        <v>78</v>
      </c>
      <c r="C340" s="109" t="s">
        <v>31</v>
      </c>
    </row>
    <row r="341" spans="1:7" x14ac:dyDescent="0.35">
      <c r="A341" s="103" t="s">
        <v>593</v>
      </c>
      <c r="B341" s="104" t="s">
        <v>72</v>
      </c>
      <c r="C341" s="109" t="s">
        <v>56</v>
      </c>
      <c r="F341" s="49"/>
      <c r="G341" s="48"/>
    </row>
    <row r="342" spans="1:7" x14ac:dyDescent="0.35">
      <c r="A342" s="103" t="s">
        <v>674</v>
      </c>
      <c r="B342" s="104" t="s">
        <v>72</v>
      </c>
      <c r="C342" s="109" t="s">
        <v>4</v>
      </c>
      <c r="F342" s="49"/>
      <c r="G342" s="48"/>
    </row>
    <row r="343" spans="1:7" x14ac:dyDescent="0.35">
      <c r="A343" s="103" t="s">
        <v>364</v>
      </c>
      <c r="B343" s="104" t="s">
        <v>76</v>
      </c>
      <c r="C343" s="109" t="s">
        <v>8</v>
      </c>
    </row>
    <row r="344" spans="1:7" x14ac:dyDescent="0.35">
      <c r="A344" s="103" t="s">
        <v>675</v>
      </c>
      <c r="B344" s="104" t="s">
        <v>72</v>
      </c>
      <c r="C344" s="109" t="s">
        <v>4</v>
      </c>
      <c r="F344" s="49"/>
      <c r="G344" s="48"/>
    </row>
    <row r="345" spans="1:7" x14ac:dyDescent="0.35">
      <c r="A345" s="103" t="s">
        <v>1241</v>
      </c>
      <c r="B345" s="104" t="s">
        <v>78</v>
      </c>
      <c r="C345" s="109" t="s">
        <v>3</v>
      </c>
      <c r="F345" s="49"/>
      <c r="G345" s="48"/>
    </row>
    <row r="346" spans="1:7" x14ac:dyDescent="0.35">
      <c r="A346" s="103" t="s">
        <v>1242</v>
      </c>
      <c r="B346" s="104" t="s">
        <v>72</v>
      </c>
      <c r="C346" s="109" t="s">
        <v>3</v>
      </c>
      <c r="F346" s="92"/>
      <c r="G346" s="48"/>
    </row>
    <row r="347" spans="1:7" x14ac:dyDescent="0.35">
      <c r="A347" s="103" t="s">
        <v>200</v>
      </c>
      <c r="B347" s="104" t="s">
        <v>77</v>
      </c>
      <c r="C347" s="109" t="s">
        <v>11</v>
      </c>
      <c r="F347" s="49"/>
      <c r="G347" s="48"/>
    </row>
    <row r="348" spans="1:7" x14ac:dyDescent="0.35">
      <c r="A348" s="115" t="s">
        <v>1103</v>
      </c>
      <c r="B348" s="116" t="s">
        <v>76</v>
      </c>
      <c r="C348" s="109" t="s">
        <v>56</v>
      </c>
      <c r="F348" s="49"/>
      <c r="G348" s="48"/>
    </row>
    <row r="349" spans="1:7" x14ac:dyDescent="0.35">
      <c r="A349" s="103" t="s">
        <v>933</v>
      </c>
      <c r="B349" s="104" t="s">
        <v>79</v>
      </c>
      <c r="C349" s="109" t="s">
        <v>10</v>
      </c>
      <c r="F349" s="49"/>
      <c r="G349" s="48"/>
    </row>
    <row r="350" spans="1:7" x14ac:dyDescent="0.35">
      <c r="A350" s="103" t="s">
        <v>94</v>
      </c>
      <c r="B350" s="104" t="s">
        <v>77</v>
      </c>
      <c r="C350" s="109" t="s">
        <v>11</v>
      </c>
      <c r="F350" s="49"/>
      <c r="G350" s="48"/>
    </row>
    <row r="351" spans="1:7" x14ac:dyDescent="0.35">
      <c r="A351" s="111" t="s">
        <v>94</v>
      </c>
      <c r="B351" s="112" t="s">
        <v>77</v>
      </c>
      <c r="C351" s="109" t="s">
        <v>6</v>
      </c>
    </row>
    <row r="352" spans="1:7" x14ac:dyDescent="0.35">
      <c r="A352" s="111" t="s">
        <v>191</v>
      </c>
      <c r="B352" s="112" t="s">
        <v>78</v>
      </c>
      <c r="C352" s="109" t="s">
        <v>6</v>
      </c>
    </row>
    <row r="353" spans="1:7" x14ac:dyDescent="0.35">
      <c r="A353" s="111" t="s">
        <v>1033</v>
      </c>
      <c r="B353" s="112" t="s">
        <v>76</v>
      </c>
      <c r="C353" s="109" t="s">
        <v>6</v>
      </c>
    </row>
    <row r="354" spans="1:7" x14ac:dyDescent="0.35">
      <c r="A354" s="115" t="s">
        <v>594</v>
      </c>
      <c r="B354" s="116" t="s">
        <v>78</v>
      </c>
      <c r="C354" s="109" t="s">
        <v>56</v>
      </c>
      <c r="F354" s="49"/>
      <c r="G354" s="48"/>
    </row>
    <row r="355" spans="1:7" x14ac:dyDescent="0.35">
      <c r="A355" s="103" t="s">
        <v>1279</v>
      </c>
      <c r="B355" s="104" t="s">
        <v>72</v>
      </c>
      <c r="C355" s="109" t="s">
        <v>1278</v>
      </c>
      <c r="F355" s="49"/>
      <c r="G355" s="48"/>
    </row>
    <row r="356" spans="1:7" x14ac:dyDescent="0.35">
      <c r="A356" s="111" t="s">
        <v>1018</v>
      </c>
      <c r="B356" s="112" t="s">
        <v>76</v>
      </c>
      <c r="C356" s="109" t="s">
        <v>6</v>
      </c>
    </row>
    <row r="357" spans="1:7" x14ac:dyDescent="0.35">
      <c r="A357" s="103" t="s">
        <v>676</v>
      </c>
      <c r="B357" s="104" t="s">
        <v>78</v>
      </c>
      <c r="C357" s="109" t="s">
        <v>4</v>
      </c>
      <c r="F357" s="49"/>
    </row>
    <row r="358" spans="1:7" x14ac:dyDescent="0.35">
      <c r="A358" s="111" t="s">
        <v>1023</v>
      </c>
      <c r="B358" s="112" t="s">
        <v>72</v>
      </c>
      <c r="C358" s="109" t="s">
        <v>6</v>
      </c>
    </row>
    <row r="359" spans="1:7" x14ac:dyDescent="0.35">
      <c r="A359" s="111" t="s">
        <v>1036</v>
      </c>
      <c r="B359" s="112" t="s">
        <v>74</v>
      </c>
      <c r="C359" s="109" t="s">
        <v>6</v>
      </c>
    </row>
    <row r="360" spans="1:7" x14ac:dyDescent="0.35">
      <c r="A360" s="107" t="s">
        <v>1293</v>
      </c>
      <c r="B360" s="108" t="s">
        <v>72</v>
      </c>
      <c r="C360" s="109" t="s">
        <v>31</v>
      </c>
    </row>
    <row r="361" spans="1:7" x14ac:dyDescent="0.35">
      <c r="A361" s="103" t="s">
        <v>1434</v>
      </c>
      <c r="B361" s="104" t="s">
        <v>72</v>
      </c>
      <c r="C361" s="109" t="s">
        <v>57</v>
      </c>
      <c r="F361" s="49"/>
      <c r="G361" s="48"/>
    </row>
    <row r="362" spans="1:7" x14ac:dyDescent="0.35">
      <c r="A362" s="103" t="s">
        <v>677</v>
      </c>
      <c r="B362" s="104" t="s">
        <v>72</v>
      </c>
      <c r="C362" s="109" t="s">
        <v>4</v>
      </c>
      <c r="F362" s="49"/>
      <c r="G362" s="48"/>
    </row>
    <row r="363" spans="1:7" x14ac:dyDescent="0.35">
      <c r="A363" s="107" t="s">
        <v>556</v>
      </c>
      <c r="B363" s="108" t="s">
        <v>72</v>
      </c>
      <c r="C363" s="109" t="s">
        <v>31</v>
      </c>
    </row>
    <row r="364" spans="1:7" x14ac:dyDescent="0.35">
      <c r="A364" s="107" t="s">
        <v>1460</v>
      </c>
      <c r="B364" s="108" t="s">
        <v>77</v>
      </c>
      <c r="C364" s="109" t="s">
        <v>31</v>
      </c>
    </row>
    <row r="365" spans="1:7" x14ac:dyDescent="0.35">
      <c r="A365" s="103" t="s">
        <v>834</v>
      </c>
      <c r="B365" s="104" t="s">
        <v>73</v>
      </c>
      <c r="C365" s="109" t="s">
        <v>5</v>
      </c>
      <c r="F365" s="49"/>
      <c r="G365" s="48"/>
    </row>
    <row r="366" spans="1:7" x14ac:dyDescent="0.35">
      <c r="A366" s="103" t="s">
        <v>817</v>
      </c>
      <c r="B366" s="104" t="s">
        <v>78</v>
      </c>
      <c r="C366" s="109" t="s">
        <v>8</v>
      </c>
    </row>
    <row r="367" spans="1:7" x14ac:dyDescent="0.35">
      <c r="A367" s="103" t="s">
        <v>678</v>
      </c>
      <c r="B367" s="104" t="s">
        <v>72</v>
      </c>
      <c r="C367" s="109" t="s">
        <v>4</v>
      </c>
      <c r="F367" s="49"/>
      <c r="G367" s="48"/>
    </row>
    <row r="368" spans="1:7" x14ac:dyDescent="0.35">
      <c r="A368" s="103" t="s">
        <v>173</v>
      </c>
      <c r="B368" s="104" t="s">
        <v>79</v>
      </c>
      <c r="C368" s="109" t="s">
        <v>3</v>
      </c>
      <c r="F368" s="49"/>
      <c r="G368" s="48"/>
    </row>
    <row r="369" spans="1:7" x14ac:dyDescent="0.35">
      <c r="A369" s="103" t="s">
        <v>1069</v>
      </c>
      <c r="B369" s="104" t="s">
        <v>78</v>
      </c>
      <c r="C369" s="109" t="s">
        <v>8</v>
      </c>
    </row>
    <row r="370" spans="1:7" x14ac:dyDescent="0.35">
      <c r="A370" s="107" t="s">
        <v>1294</v>
      </c>
      <c r="B370" s="108" t="s">
        <v>78</v>
      </c>
      <c r="C370" s="109" t="s">
        <v>31</v>
      </c>
    </row>
    <row r="371" spans="1:7" x14ac:dyDescent="0.35">
      <c r="A371" s="103" t="s">
        <v>350</v>
      </c>
      <c r="B371" s="104" t="s">
        <v>72</v>
      </c>
      <c r="C371" s="109" t="s">
        <v>5</v>
      </c>
      <c r="F371" s="49"/>
      <c r="G371" s="48"/>
    </row>
    <row r="372" spans="1:7" x14ac:dyDescent="0.35">
      <c r="A372" s="103" t="s">
        <v>606</v>
      </c>
      <c r="B372" s="104" t="s">
        <v>76</v>
      </c>
      <c r="C372" s="109" t="s">
        <v>10</v>
      </c>
      <c r="F372" s="49"/>
      <c r="G372" s="48"/>
    </row>
    <row r="373" spans="1:7" x14ac:dyDescent="0.35">
      <c r="A373" s="107" t="s">
        <v>494</v>
      </c>
      <c r="B373" s="108" t="s">
        <v>79</v>
      </c>
      <c r="C373" s="109" t="s">
        <v>31</v>
      </c>
    </row>
    <row r="374" spans="1:7" x14ac:dyDescent="0.35">
      <c r="A374" s="103" t="s">
        <v>281</v>
      </c>
      <c r="B374" s="104" t="s">
        <v>78</v>
      </c>
      <c r="C374" s="109" t="s">
        <v>4</v>
      </c>
      <c r="F374" s="49"/>
      <c r="G374" s="48"/>
    </row>
    <row r="375" spans="1:7" x14ac:dyDescent="0.35">
      <c r="A375" s="103" t="s">
        <v>279</v>
      </c>
      <c r="B375" s="104" t="s">
        <v>74</v>
      </c>
      <c r="C375" s="109" t="s">
        <v>4</v>
      </c>
      <c r="F375" s="49"/>
      <c r="G375" s="48"/>
    </row>
    <row r="376" spans="1:7" x14ac:dyDescent="0.35">
      <c r="A376" s="115" t="s">
        <v>1106</v>
      </c>
      <c r="B376" s="116" t="s">
        <v>79</v>
      </c>
      <c r="C376" s="109" t="s">
        <v>56</v>
      </c>
      <c r="F376" s="49"/>
      <c r="G376" s="48"/>
    </row>
    <row r="377" spans="1:7" x14ac:dyDescent="0.35">
      <c r="A377" s="103" t="s">
        <v>996</v>
      </c>
      <c r="B377" s="104" t="s">
        <v>78</v>
      </c>
      <c r="C377" s="109" t="s">
        <v>11</v>
      </c>
      <c r="F377" s="49"/>
      <c r="G377" s="48"/>
    </row>
    <row r="378" spans="1:7" x14ac:dyDescent="0.35">
      <c r="A378" s="107" t="s">
        <v>557</v>
      </c>
      <c r="B378" s="108" t="s">
        <v>72</v>
      </c>
      <c r="C378" s="109" t="s">
        <v>31</v>
      </c>
    </row>
    <row r="379" spans="1:7" x14ac:dyDescent="0.35">
      <c r="A379" s="115" t="s">
        <v>1107</v>
      </c>
      <c r="B379" s="116" t="s">
        <v>76</v>
      </c>
      <c r="C379" s="109" t="s">
        <v>56</v>
      </c>
      <c r="F379" s="49"/>
      <c r="G379" s="48"/>
    </row>
    <row r="380" spans="1:7" x14ac:dyDescent="0.35">
      <c r="A380" s="103" t="s">
        <v>636</v>
      </c>
      <c r="B380" s="104" t="s">
        <v>75</v>
      </c>
      <c r="C380" s="109" t="s">
        <v>3</v>
      </c>
      <c r="F380" s="49"/>
      <c r="G380" s="48"/>
    </row>
    <row r="381" spans="1:7" x14ac:dyDescent="0.35">
      <c r="A381" s="103" t="s">
        <v>310</v>
      </c>
      <c r="B381" s="104" t="s">
        <v>121</v>
      </c>
      <c r="C381" s="109" t="s">
        <v>4</v>
      </c>
      <c r="F381" s="49"/>
      <c r="G381" s="48"/>
    </row>
    <row r="382" spans="1:7" x14ac:dyDescent="0.35">
      <c r="A382" s="103" t="s">
        <v>365</v>
      </c>
      <c r="B382" s="104" t="s">
        <v>74</v>
      </c>
      <c r="C382" s="109" t="s">
        <v>8</v>
      </c>
    </row>
    <row r="383" spans="1:7" x14ac:dyDescent="0.35">
      <c r="A383" s="111" t="s">
        <v>186</v>
      </c>
      <c r="B383" s="112" t="s">
        <v>72</v>
      </c>
      <c r="C383" s="109" t="s">
        <v>6</v>
      </c>
    </row>
    <row r="384" spans="1:7" x14ac:dyDescent="0.35">
      <c r="A384" s="115" t="s">
        <v>1108</v>
      </c>
      <c r="B384" s="116" t="s">
        <v>72</v>
      </c>
      <c r="C384" s="109" t="s">
        <v>56</v>
      </c>
      <c r="F384" s="49"/>
      <c r="G384" s="48"/>
    </row>
    <row r="385" spans="1:7" x14ac:dyDescent="0.35">
      <c r="A385" s="103" t="s">
        <v>1422</v>
      </c>
      <c r="B385" s="104" t="s">
        <v>72</v>
      </c>
      <c r="C385" s="109" t="s">
        <v>8</v>
      </c>
    </row>
    <row r="386" spans="1:7" x14ac:dyDescent="0.35">
      <c r="A386" s="115" t="s">
        <v>1109</v>
      </c>
      <c r="B386" s="116" t="s">
        <v>76</v>
      </c>
      <c r="C386" s="109" t="s">
        <v>56</v>
      </c>
      <c r="F386" s="49"/>
      <c r="G386" s="48"/>
    </row>
    <row r="387" spans="1:7" x14ac:dyDescent="0.35">
      <c r="A387" s="115" t="s">
        <v>1110</v>
      </c>
      <c r="B387" s="116" t="s">
        <v>79</v>
      </c>
      <c r="C387" s="109" t="s">
        <v>56</v>
      </c>
      <c r="F387" s="49"/>
      <c r="G387" s="48"/>
    </row>
    <row r="388" spans="1:7" x14ac:dyDescent="0.35">
      <c r="A388" s="107" t="s">
        <v>495</v>
      </c>
      <c r="B388" s="108" t="s">
        <v>77</v>
      </c>
      <c r="C388" s="109" t="s">
        <v>31</v>
      </c>
    </row>
    <row r="389" spans="1:7" x14ac:dyDescent="0.35">
      <c r="A389" s="103" t="s">
        <v>844</v>
      </c>
      <c r="B389" s="104" t="s">
        <v>76</v>
      </c>
      <c r="C389" s="109" t="s">
        <v>5</v>
      </c>
      <c r="F389" s="49"/>
      <c r="G389" s="48"/>
    </row>
    <row r="390" spans="1:7" x14ac:dyDescent="0.35">
      <c r="A390" s="103" t="s">
        <v>948</v>
      </c>
      <c r="B390" s="104" t="s">
        <v>76</v>
      </c>
      <c r="C390" s="109" t="s">
        <v>3</v>
      </c>
      <c r="F390" s="49"/>
      <c r="G390" s="48"/>
    </row>
    <row r="391" spans="1:7" x14ac:dyDescent="0.35">
      <c r="A391" s="103" t="s">
        <v>1423</v>
      </c>
      <c r="B391" s="104" t="s">
        <v>72</v>
      </c>
      <c r="C391" s="109" t="s">
        <v>8</v>
      </c>
    </row>
    <row r="392" spans="1:7" x14ac:dyDescent="0.35">
      <c r="A392" s="103" t="s">
        <v>679</v>
      </c>
      <c r="B392" s="104" t="s">
        <v>72</v>
      </c>
      <c r="C392" s="109" t="s">
        <v>4</v>
      </c>
      <c r="F392" s="49"/>
      <c r="G392" s="48"/>
    </row>
    <row r="393" spans="1:7" x14ac:dyDescent="0.35">
      <c r="A393" s="115" t="s">
        <v>1111</v>
      </c>
      <c r="B393" s="116" t="s">
        <v>72</v>
      </c>
      <c r="C393" s="109" t="s">
        <v>56</v>
      </c>
      <c r="F393" s="49"/>
      <c r="G393" s="48"/>
    </row>
    <row r="394" spans="1:7" x14ac:dyDescent="0.35">
      <c r="A394" s="103" t="s">
        <v>1340</v>
      </c>
      <c r="B394" s="104" t="s">
        <v>77</v>
      </c>
      <c r="C394" s="109" t="s">
        <v>4</v>
      </c>
      <c r="F394" s="49"/>
      <c r="G394" s="48"/>
    </row>
    <row r="395" spans="1:7" x14ac:dyDescent="0.35">
      <c r="A395" s="111" t="s">
        <v>776</v>
      </c>
      <c r="B395" s="112" t="s">
        <v>78</v>
      </c>
      <c r="C395" s="109" t="s">
        <v>6</v>
      </c>
    </row>
    <row r="396" spans="1:7" x14ac:dyDescent="0.35">
      <c r="A396" s="103" t="s">
        <v>288</v>
      </c>
      <c r="B396" s="104" t="s">
        <v>75</v>
      </c>
      <c r="C396" s="109" t="s">
        <v>4</v>
      </c>
      <c r="F396" s="49"/>
      <c r="G396" s="48"/>
    </row>
    <row r="397" spans="1:7" x14ac:dyDescent="0.35">
      <c r="A397" s="107" t="s">
        <v>496</v>
      </c>
      <c r="B397" s="108" t="s">
        <v>74</v>
      </c>
      <c r="C397" s="109" t="s">
        <v>31</v>
      </c>
    </row>
    <row r="398" spans="1:7" x14ac:dyDescent="0.35">
      <c r="A398" s="113" t="s">
        <v>1112</v>
      </c>
      <c r="B398" s="114" t="s">
        <v>72</v>
      </c>
      <c r="C398" s="109" t="s">
        <v>56</v>
      </c>
      <c r="F398" s="49"/>
      <c r="G398" s="48"/>
    </row>
    <row r="399" spans="1:7" x14ac:dyDescent="0.35">
      <c r="A399" s="113" t="s">
        <v>558</v>
      </c>
      <c r="B399" s="114" t="s">
        <v>72</v>
      </c>
      <c r="C399" s="109" t="s">
        <v>56</v>
      </c>
      <c r="F399" s="49"/>
      <c r="G399" s="48"/>
    </row>
    <row r="400" spans="1:7" x14ac:dyDescent="0.35">
      <c r="A400" s="103" t="s">
        <v>161</v>
      </c>
      <c r="B400" s="104" t="s">
        <v>77</v>
      </c>
      <c r="C400" s="109" t="s">
        <v>3</v>
      </c>
      <c r="F400" s="49"/>
      <c r="G400" s="48"/>
    </row>
    <row r="401" spans="1:7" x14ac:dyDescent="0.35">
      <c r="A401" s="103" t="s">
        <v>991</v>
      </c>
      <c r="B401" s="104" t="s">
        <v>74</v>
      </c>
      <c r="C401" s="109" t="s">
        <v>4</v>
      </c>
      <c r="F401" s="49"/>
      <c r="G401" s="48"/>
    </row>
    <row r="402" spans="1:7" x14ac:dyDescent="0.35">
      <c r="A402" s="103" t="s">
        <v>280</v>
      </c>
      <c r="B402" s="104" t="s">
        <v>72</v>
      </c>
      <c r="C402" s="109" t="s">
        <v>4</v>
      </c>
      <c r="F402" s="49"/>
      <c r="G402" s="48"/>
    </row>
    <row r="403" spans="1:7" x14ac:dyDescent="0.35">
      <c r="A403" s="103" t="s">
        <v>1243</v>
      </c>
      <c r="B403" s="104" t="s">
        <v>72</v>
      </c>
      <c r="C403" s="109" t="s">
        <v>3</v>
      </c>
      <c r="F403" s="49"/>
      <c r="G403" s="48"/>
    </row>
    <row r="404" spans="1:7" x14ac:dyDescent="0.35">
      <c r="A404" s="111" t="s">
        <v>103</v>
      </c>
      <c r="B404" s="112" t="s">
        <v>78</v>
      </c>
      <c r="C404" s="109" t="s">
        <v>6</v>
      </c>
    </row>
    <row r="405" spans="1:7" x14ac:dyDescent="0.35">
      <c r="A405" s="103" t="s">
        <v>702</v>
      </c>
      <c r="B405" s="104" t="s">
        <v>77</v>
      </c>
      <c r="C405" s="109" t="s">
        <v>11</v>
      </c>
      <c r="F405" s="49"/>
      <c r="G405" s="48"/>
    </row>
    <row r="406" spans="1:7" x14ac:dyDescent="0.35">
      <c r="A406" s="107" t="s">
        <v>866</v>
      </c>
      <c r="B406" s="108" t="s">
        <v>76</v>
      </c>
      <c r="C406" s="109" t="s">
        <v>31</v>
      </c>
    </row>
    <row r="407" spans="1:7" x14ac:dyDescent="0.35">
      <c r="A407" s="103" t="s">
        <v>1070</v>
      </c>
      <c r="B407" s="104" t="s">
        <v>72</v>
      </c>
      <c r="C407" s="109" t="s">
        <v>8</v>
      </c>
    </row>
    <row r="408" spans="1:7" x14ac:dyDescent="0.35">
      <c r="A408" s="103" t="s">
        <v>366</v>
      </c>
      <c r="B408" s="104" t="s">
        <v>77</v>
      </c>
      <c r="C408" s="109" t="s">
        <v>8</v>
      </c>
    </row>
    <row r="409" spans="1:7" x14ac:dyDescent="0.35">
      <c r="A409" s="113" t="s">
        <v>1113</v>
      </c>
      <c r="B409" s="114" t="s">
        <v>76</v>
      </c>
      <c r="C409" s="109" t="s">
        <v>56</v>
      </c>
      <c r="F409" s="49"/>
      <c r="G409" s="48"/>
    </row>
    <row r="410" spans="1:7" x14ac:dyDescent="0.35">
      <c r="A410" s="103" t="s">
        <v>703</v>
      </c>
      <c r="B410" s="104" t="s">
        <v>78</v>
      </c>
      <c r="C410" s="109" t="s">
        <v>11</v>
      </c>
      <c r="F410" s="49"/>
      <c r="G410" s="48"/>
    </row>
    <row r="411" spans="1:7" x14ac:dyDescent="0.35">
      <c r="A411" s="103" t="s">
        <v>1424</v>
      </c>
      <c r="B411" s="104" t="s">
        <v>72</v>
      </c>
      <c r="C411" s="109" t="s">
        <v>8</v>
      </c>
    </row>
    <row r="412" spans="1:7" x14ac:dyDescent="0.35">
      <c r="A412" s="107" t="s">
        <v>497</v>
      </c>
      <c r="B412" s="108" t="s">
        <v>76</v>
      </c>
      <c r="C412" s="109" t="s">
        <v>31</v>
      </c>
    </row>
    <row r="413" spans="1:7" x14ac:dyDescent="0.35">
      <c r="A413" s="103" t="s">
        <v>992</v>
      </c>
      <c r="B413" s="104" t="s">
        <v>72</v>
      </c>
      <c r="C413" s="109" t="s">
        <v>4</v>
      </c>
      <c r="F413" s="49"/>
      <c r="G413" s="48"/>
    </row>
    <row r="414" spans="1:7" x14ac:dyDescent="0.35">
      <c r="A414" s="103" t="s">
        <v>1425</v>
      </c>
      <c r="B414" s="104" t="s">
        <v>78</v>
      </c>
      <c r="C414" s="109" t="s">
        <v>8</v>
      </c>
    </row>
    <row r="415" spans="1:7" x14ac:dyDescent="0.35">
      <c r="A415" s="113" t="s">
        <v>596</v>
      </c>
      <c r="B415" s="114" t="s">
        <v>74</v>
      </c>
      <c r="C415" s="109" t="s">
        <v>56</v>
      </c>
      <c r="F415" s="49"/>
      <c r="G415" s="48"/>
    </row>
    <row r="416" spans="1:7" x14ac:dyDescent="0.35">
      <c r="A416" s="103" t="s">
        <v>949</v>
      </c>
      <c r="B416" s="104" t="s">
        <v>78</v>
      </c>
      <c r="C416" s="109" t="s">
        <v>3</v>
      </c>
      <c r="F416" s="49"/>
      <c r="G416" s="48"/>
    </row>
    <row r="417" spans="1:7" x14ac:dyDescent="0.35">
      <c r="A417" s="103" t="s">
        <v>162</v>
      </c>
      <c r="B417" s="104" t="s">
        <v>74</v>
      </c>
      <c r="C417" s="109" t="s">
        <v>3</v>
      </c>
      <c r="F417" s="49"/>
      <c r="G417" s="48"/>
    </row>
    <row r="418" spans="1:7" x14ac:dyDescent="0.35">
      <c r="A418" s="103" t="s">
        <v>818</v>
      </c>
      <c r="B418" s="104" t="s">
        <v>72</v>
      </c>
      <c r="C418" s="109" t="s">
        <v>8</v>
      </c>
    </row>
    <row r="419" spans="1:7" x14ac:dyDescent="0.35">
      <c r="A419" s="113" t="s">
        <v>1114</v>
      </c>
      <c r="B419" s="114" t="s">
        <v>76</v>
      </c>
      <c r="C419" s="109" t="s">
        <v>56</v>
      </c>
      <c r="F419" s="49"/>
      <c r="G419" s="48"/>
    </row>
    <row r="420" spans="1:7" x14ac:dyDescent="0.35">
      <c r="A420" s="107" t="s">
        <v>498</v>
      </c>
      <c r="B420" s="108" t="s">
        <v>72</v>
      </c>
      <c r="C420" s="109" t="s">
        <v>31</v>
      </c>
    </row>
    <row r="421" spans="1:7" x14ac:dyDescent="0.35">
      <c r="A421" s="103" t="s">
        <v>729</v>
      </c>
      <c r="B421" s="104" t="s">
        <v>72</v>
      </c>
      <c r="C421" s="109" t="s">
        <v>5</v>
      </c>
      <c r="F421" s="49"/>
      <c r="G421" s="48"/>
    </row>
    <row r="422" spans="1:7" x14ac:dyDescent="0.35">
      <c r="A422" s="111" t="s">
        <v>1035</v>
      </c>
      <c r="B422" s="112" t="s">
        <v>72</v>
      </c>
      <c r="C422" s="109" t="s">
        <v>6</v>
      </c>
    </row>
    <row r="423" spans="1:7" x14ac:dyDescent="0.35">
      <c r="A423" s="107" t="s">
        <v>1295</v>
      </c>
      <c r="B423" s="108" t="s">
        <v>72</v>
      </c>
      <c r="C423" s="109" t="s">
        <v>31</v>
      </c>
    </row>
    <row r="424" spans="1:7" x14ac:dyDescent="0.35">
      <c r="A424" s="111" t="s">
        <v>1016</v>
      </c>
      <c r="B424" s="112" t="s">
        <v>76</v>
      </c>
      <c r="C424" s="109" t="s">
        <v>6</v>
      </c>
    </row>
    <row r="425" spans="1:7" x14ac:dyDescent="0.35">
      <c r="A425" s="107" t="s">
        <v>499</v>
      </c>
      <c r="B425" s="108" t="s">
        <v>77</v>
      </c>
      <c r="C425" s="109" t="s">
        <v>31</v>
      </c>
    </row>
    <row r="426" spans="1:7" x14ac:dyDescent="0.35">
      <c r="A426" s="113" t="s">
        <v>597</v>
      </c>
      <c r="B426" s="114" t="s">
        <v>79</v>
      </c>
      <c r="C426" s="109" t="s">
        <v>56</v>
      </c>
      <c r="F426" s="49"/>
      <c r="G426" s="48"/>
    </row>
    <row r="427" spans="1:7" x14ac:dyDescent="0.35">
      <c r="A427" s="103" t="s">
        <v>990</v>
      </c>
      <c r="B427" s="104" t="s">
        <v>72</v>
      </c>
      <c r="C427" s="109" t="s">
        <v>4</v>
      </c>
      <c r="F427" s="49"/>
      <c r="G427" s="48"/>
    </row>
    <row r="428" spans="1:7" x14ac:dyDescent="0.35">
      <c r="A428" s="103" t="s">
        <v>1343</v>
      </c>
      <c r="B428" s="104" t="s">
        <v>72</v>
      </c>
      <c r="C428" s="109" t="s">
        <v>4</v>
      </c>
      <c r="F428" s="49"/>
      <c r="G428" s="48"/>
    </row>
    <row r="429" spans="1:7" x14ac:dyDescent="0.35">
      <c r="A429" s="103" t="s">
        <v>950</v>
      </c>
      <c r="B429" s="104" t="s">
        <v>77</v>
      </c>
      <c r="C429" s="109" t="s">
        <v>3</v>
      </c>
      <c r="F429" s="49"/>
      <c r="G429" s="48"/>
    </row>
    <row r="430" spans="1:7" x14ac:dyDescent="0.35">
      <c r="A430" s="103" t="s">
        <v>358</v>
      </c>
      <c r="B430" s="104" t="s">
        <v>79</v>
      </c>
      <c r="C430" s="109" t="s">
        <v>8</v>
      </c>
    </row>
    <row r="431" spans="1:7" x14ac:dyDescent="0.35">
      <c r="A431" s="103" t="s">
        <v>1344</v>
      </c>
      <c r="B431" s="104" t="s">
        <v>72</v>
      </c>
      <c r="C431" s="109" t="s">
        <v>4</v>
      </c>
      <c r="F431" s="49"/>
      <c r="G431" s="48"/>
    </row>
    <row r="432" spans="1:7" x14ac:dyDescent="0.35">
      <c r="A432" s="103" t="s">
        <v>351</v>
      </c>
      <c r="B432" s="104" t="s">
        <v>76</v>
      </c>
      <c r="C432" s="109" t="s">
        <v>5</v>
      </c>
      <c r="F432" s="49"/>
      <c r="G432" s="48"/>
    </row>
    <row r="433" spans="1:7" x14ac:dyDescent="0.35">
      <c r="A433" s="103" t="s">
        <v>934</v>
      </c>
      <c r="B433" s="104" t="s">
        <v>74</v>
      </c>
      <c r="C433" s="109" t="s">
        <v>10</v>
      </c>
      <c r="F433" s="49"/>
      <c r="G433" s="48"/>
    </row>
    <row r="434" spans="1:7" x14ac:dyDescent="0.35">
      <c r="A434" s="113" t="s">
        <v>1115</v>
      </c>
      <c r="B434" s="114" t="s">
        <v>76</v>
      </c>
      <c r="C434" s="109" t="s">
        <v>56</v>
      </c>
      <c r="F434" s="49"/>
      <c r="G434" s="48"/>
    </row>
    <row r="435" spans="1:7" x14ac:dyDescent="0.35">
      <c r="A435" s="103" t="s">
        <v>989</v>
      </c>
      <c r="B435" s="104" t="s">
        <v>76</v>
      </c>
      <c r="C435" s="109" t="s">
        <v>4</v>
      </c>
      <c r="F435" s="49"/>
      <c r="G435" s="48"/>
    </row>
    <row r="436" spans="1:7" x14ac:dyDescent="0.35">
      <c r="A436" s="111" t="s">
        <v>1013</v>
      </c>
      <c r="B436" s="112" t="s">
        <v>74</v>
      </c>
      <c r="C436" s="109" t="s">
        <v>6</v>
      </c>
    </row>
    <row r="437" spans="1:7" x14ac:dyDescent="0.35">
      <c r="A437" s="111" t="s">
        <v>1030</v>
      </c>
      <c r="B437" s="112" t="s">
        <v>78</v>
      </c>
      <c r="C437" s="109" t="s">
        <v>6</v>
      </c>
    </row>
    <row r="438" spans="1:7" x14ac:dyDescent="0.35">
      <c r="A438" s="103" t="s">
        <v>283</v>
      </c>
      <c r="B438" s="104" t="s">
        <v>78</v>
      </c>
      <c r="C438" s="109" t="s">
        <v>4</v>
      </c>
      <c r="F438" s="49"/>
      <c r="G438" s="48"/>
    </row>
    <row r="439" spans="1:7" x14ac:dyDescent="0.35">
      <c r="A439" s="103" t="s">
        <v>951</v>
      </c>
      <c r="B439" s="104" t="s">
        <v>77</v>
      </c>
      <c r="C439" s="109" t="s">
        <v>3</v>
      </c>
      <c r="F439" s="49"/>
      <c r="G439" s="48"/>
    </row>
    <row r="440" spans="1:7" x14ac:dyDescent="0.35">
      <c r="A440" s="107" t="s">
        <v>559</v>
      </c>
      <c r="B440" s="108" t="s">
        <v>74</v>
      </c>
      <c r="C440" s="109" t="s">
        <v>31</v>
      </c>
    </row>
    <row r="441" spans="1:7" x14ac:dyDescent="0.35">
      <c r="A441" s="103" t="s">
        <v>819</v>
      </c>
      <c r="B441" s="104" t="s">
        <v>72</v>
      </c>
      <c r="C441" s="109" t="s">
        <v>8</v>
      </c>
    </row>
    <row r="442" spans="1:7" x14ac:dyDescent="0.35">
      <c r="A442" s="113" t="s">
        <v>1116</v>
      </c>
      <c r="B442" s="114" t="s">
        <v>78</v>
      </c>
      <c r="C442" s="109" t="s">
        <v>56</v>
      </c>
      <c r="F442" s="49"/>
      <c r="G442" s="48"/>
    </row>
    <row r="443" spans="1:7" x14ac:dyDescent="0.35">
      <c r="A443" s="103" t="s">
        <v>1426</v>
      </c>
      <c r="B443" s="104" t="s">
        <v>76</v>
      </c>
      <c r="C443" s="109" t="s">
        <v>8</v>
      </c>
    </row>
    <row r="444" spans="1:7" x14ac:dyDescent="0.35">
      <c r="A444" s="113" t="s">
        <v>1117</v>
      </c>
      <c r="B444" s="114" t="s">
        <v>76</v>
      </c>
      <c r="C444" s="109" t="s">
        <v>56</v>
      </c>
      <c r="F444" s="49"/>
      <c r="G444" s="48"/>
    </row>
    <row r="445" spans="1:7" x14ac:dyDescent="0.35">
      <c r="A445" s="103" t="s">
        <v>1360</v>
      </c>
      <c r="B445" s="104" t="s">
        <v>78</v>
      </c>
      <c r="C445" s="109" t="s">
        <v>11</v>
      </c>
      <c r="F445" s="49"/>
      <c r="G445" s="48"/>
    </row>
    <row r="446" spans="1:7" x14ac:dyDescent="0.35">
      <c r="A446" s="103" t="s">
        <v>1244</v>
      </c>
      <c r="B446" s="104" t="s">
        <v>72</v>
      </c>
      <c r="C446" s="109" t="s">
        <v>3</v>
      </c>
      <c r="F446" s="49"/>
      <c r="G446" s="48"/>
    </row>
    <row r="447" spans="1:7" x14ac:dyDescent="0.35">
      <c r="A447" s="103" t="s">
        <v>1435</v>
      </c>
      <c r="B447" s="104" t="s">
        <v>74</v>
      </c>
      <c r="C447" s="109" t="s">
        <v>57</v>
      </c>
      <c r="F447" s="49"/>
      <c r="G447" s="48"/>
    </row>
    <row r="448" spans="1:7" x14ac:dyDescent="0.35">
      <c r="A448" s="103" t="s">
        <v>1427</v>
      </c>
      <c r="B448" s="104" t="s">
        <v>76</v>
      </c>
      <c r="C448" s="109" t="s">
        <v>8</v>
      </c>
    </row>
    <row r="449" spans="1:7" x14ac:dyDescent="0.35">
      <c r="A449" s="107" t="s">
        <v>867</v>
      </c>
      <c r="B449" s="108" t="s">
        <v>72</v>
      </c>
      <c r="C449" s="109" t="s">
        <v>31</v>
      </c>
    </row>
    <row r="450" spans="1:7" x14ac:dyDescent="0.35">
      <c r="A450" s="103" t="s">
        <v>352</v>
      </c>
      <c r="B450" s="104" t="s">
        <v>79</v>
      </c>
      <c r="C450" s="109" t="s">
        <v>5</v>
      </c>
      <c r="F450" s="49"/>
      <c r="G450" s="48"/>
    </row>
    <row r="451" spans="1:7" x14ac:dyDescent="0.35">
      <c r="A451" s="113" t="s">
        <v>1118</v>
      </c>
      <c r="B451" s="114" t="s">
        <v>73</v>
      </c>
      <c r="C451" s="109" t="s">
        <v>56</v>
      </c>
      <c r="F451" s="49"/>
      <c r="G451" s="48"/>
    </row>
    <row r="452" spans="1:7" x14ac:dyDescent="0.35">
      <c r="A452" s="107" t="s">
        <v>869</v>
      </c>
      <c r="B452" s="108" t="s">
        <v>72</v>
      </c>
      <c r="C452" s="109" t="s">
        <v>31</v>
      </c>
    </row>
    <row r="453" spans="1:7" x14ac:dyDescent="0.35">
      <c r="A453" s="111" t="s">
        <v>115</v>
      </c>
      <c r="B453" s="112" t="s">
        <v>72</v>
      </c>
      <c r="C453" s="109" t="s">
        <v>6</v>
      </c>
    </row>
    <row r="454" spans="1:7" x14ac:dyDescent="0.35">
      <c r="A454" s="103" t="s">
        <v>1436</v>
      </c>
      <c r="B454" s="104" t="s">
        <v>74</v>
      </c>
      <c r="C454" s="109" t="s">
        <v>57</v>
      </c>
      <c r="F454" s="49"/>
      <c r="G454" s="48"/>
    </row>
    <row r="455" spans="1:7" x14ac:dyDescent="0.35">
      <c r="A455" s="103" t="s">
        <v>284</v>
      </c>
      <c r="B455" s="104" t="s">
        <v>72</v>
      </c>
      <c r="C455" s="109" t="s">
        <v>4</v>
      </c>
      <c r="F455" s="49"/>
      <c r="G455" s="48"/>
    </row>
    <row r="456" spans="1:7" x14ac:dyDescent="0.35">
      <c r="A456" s="103" t="s">
        <v>294</v>
      </c>
      <c r="B456" s="104" t="s">
        <v>74</v>
      </c>
      <c r="C456" s="109" t="s">
        <v>4</v>
      </c>
      <c r="F456" s="49"/>
      <c r="G456" s="48"/>
    </row>
    <row r="457" spans="1:7" x14ac:dyDescent="0.35">
      <c r="A457" s="107" t="s">
        <v>871</v>
      </c>
      <c r="B457" s="108" t="s">
        <v>72</v>
      </c>
      <c r="C457" s="109" t="s">
        <v>31</v>
      </c>
    </row>
    <row r="458" spans="1:7" x14ac:dyDescent="0.35">
      <c r="A458" s="111" t="s">
        <v>777</v>
      </c>
      <c r="B458" s="112" t="s">
        <v>74</v>
      </c>
      <c r="C458" s="109" t="s">
        <v>6</v>
      </c>
    </row>
    <row r="459" spans="1:7" x14ac:dyDescent="0.35">
      <c r="A459" s="103" t="s">
        <v>952</v>
      </c>
      <c r="B459" s="104" t="s">
        <v>72</v>
      </c>
      <c r="C459" s="109" t="s">
        <v>3</v>
      </c>
      <c r="F459" s="49"/>
      <c r="G459" s="48"/>
    </row>
    <row r="460" spans="1:7" x14ac:dyDescent="0.35">
      <c r="A460" s="111" t="s">
        <v>1020</v>
      </c>
      <c r="B460" s="112" t="s">
        <v>74</v>
      </c>
      <c r="C460" s="109" t="s">
        <v>6</v>
      </c>
    </row>
    <row r="461" spans="1:7" x14ac:dyDescent="0.35">
      <c r="A461" s="103" t="s">
        <v>174</v>
      </c>
      <c r="B461" s="104" t="s">
        <v>74</v>
      </c>
      <c r="C461" s="109" t="s">
        <v>3</v>
      </c>
      <c r="F461" s="49"/>
      <c r="G461" s="48"/>
    </row>
    <row r="462" spans="1:7" x14ac:dyDescent="0.35">
      <c r="A462" s="111" t="s">
        <v>1010</v>
      </c>
      <c r="B462" s="112" t="s">
        <v>78</v>
      </c>
      <c r="C462" s="109" t="s">
        <v>6</v>
      </c>
    </row>
    <row r="463" spans="1:7" x14ac:dyDescent="0.35">
      <c r="A463" s="103" t="s">
        <v>1428</v>
      </c>
      <c r="B463" s="104" t="s">
        <v>72</v>
      </c>
      <c r="C463" s="109" t="s">
        <v>8</v>
      </c>
    </row>
    <row r="464" spans="1:7" x14ac:dyDescent="0.35">
      <c r="A464" s="103" t="s">
        <v>175</v>
      </c>
      <c r="B464" s="104" t="s">
        <v>79</v>
      </c>
      <c r="C464" s="109" t="s">
        <v>3</v>
      </c>
      <c r="F464" s="49"/>
      <c r="G464" s="48"/>
    </row>
    <row r="465" spans="1:7" x14ac:dyDescent="0.35">
      <c r="A465" s="103" t="s">
        <v>1361</v>
      </c>
      <c r="B465" s="104" t="s">
        <v>78</v>
      </c>
      <c r="C465" s="109" t="s">
        <v>11</v>
      </c>
      <c r="F465" s="49"/>
      <c r="G465" s="48"/>
    </row>
    <row r="466" spans="1:7" x14ac:dyDescent="0.35">
      <c r="A466" s="103" t="s">
        <v>1362</v>
      </c>
      <c r="B466" s="104" t="s">
        <v>77</v>
      </c>
      <c r="C466" s="109" t="s">
        <v>11</v>
      </c>
      <c r="F466" s="49"/>
      <c r="G466" s="48"/>
    </row>
    <row r="467" spans="1:7" x14ac:dyDescent="0.35">
      <c r="A467" s="103" t="s">
        <v>1282</v>
      </c>
      <c r="B467" s="104" t="s">
        <v>72</v>
      </c>
      <c r="C467" s="109" t="s">
        <v>1278</v>
      </c>
      <c r="F467" s="49"/>
      <c r="G467" s="48"/>
    </row>
    <row r="468" spans="1:7" x14ac:dyDescent="0.35">
      <c r="A468" s="111" t="s">
        <v>778</v>
      </c>
      <c r="B468" s="112" t="s">
        <v>77</v>
      </c>
      <c r="C468" s="109" t="s">
        <v>6</v>
      </c>
    </row>
    <row r="469" spans="1:7" x14ac:dyDescent="0.35">
      <c r="A469" s="113" t="s">
        <v>1119</v>
      </c>
      <c r="B469" s="114" t="s">
        <v>76</v>
      </c>
      <c r="C469" s="109" t="s">
        <v>56</v>
      </c>
      <c r="F469" s="49"/>
      <c r="G469" s="48"/>
    </row>
    <row r="470" spans="1:7" x14ac:dyDescent="0.35">
      <c r="A470" s="103" t="s">
        <v>680</v>
      </c>
      <c r="B470" s="104" t="s">
        <v>77</v>
      </c>
      <c r="C470" s="109" t="s">
        <v>4</v>
      </c>
      <c r="F470" s="49"/>
      <c r="G470" s="48"/>
    </row>
    <row r="471" spans="1:7" x14ac:dyDescent="0.35">
      <c r="A471" s="103" t="s">
        <v>305</v>
      </c>
      <c r="B471" s="104" t="s">
        <v>74</v>
      </c>
      <c r="C471" s="109" t="s">
        <v>4</v>
      </c>
      <c r="F471" s="49"/>
      <c r="G471" s="48"/>
    </row>
    <row r="472" spans="1:7" x14ac:dyDescent="0.35">
      <c r="A472" s="103" t="s">
        <v>247</v>
      </c>
      <c r="B472" s="104" t="s">
        <v>77</v>
      </c>
      <c r="C472" s="109" t="s">
        <v>4</v>
      </c>
      <c r="F472" s="49"/>
      <c r="G472" s="48"/>
    </row>
    <row r="473" spans="1:7" x14ac:dyDescent="0.35">
      <c r="A473" s="103" t="s">
        <v>303</v>
      </c>
      <c r="B473" s="104" t="s">
        <v>75</v>
      </c>
      <c r="C473" s="109" t="s">
        <v>4</v>
      </c>
      <c r="F473" s="49"/>
      <c r="G473" s="48"/>
    </row>
    <row r="474" spans="1:7" x14ac:dyDescent="0.35">
      <c r="A474" s="103" t="s">
        <v>301</v>
      </c>
      <c r="B474" s="104" t="s">
        <v>79</v>
      </c>
      <c r="C474" s="109" t="s">
        <v>4</v>
      </c>
      <c r="F474" s="49"/>
      <c r="G474" s="48"/>
    </row>
    <row r="475" spans="1:7" x14ac:dyDescent="0.35">
      <c r="A475" s="103" t="s">
        <v>282</v>
      </c>
      <c r="B475" s="104" t="s">
        <v>72</v>
      </c>
      <c r="C475" s="109" t="s">
        <v>4</v>
      </c>
      <c r="F475" s="49"/>
      <c r="G475" s="48"/>
    </row>
    <row r="476" spans="1:7" x14ac:dyDescent="0.35">
      <c r="A476" s="113" t="s">
        <v>1120</v>
      </c>
      <c r="B476" s="114" t="s">
        <v>72</v>
      </c>
      <c r="C476" s="109" t="s">
        <v>56</v>
      </c>
      <c r="F476" s="49"/>
      <c r="G476" s="48"/>
    </row>
    <row r="477" spans="1:7" x14ac:dyDescent="0.35">
      <c r="A477" s="107" t="s">
        <v>1297</v>
      </c>
      <c r="B477" s="108" t="s">
        <v>72</v>
      </c>
      <c r="C477" s="109" t="s">
        <v>31</v>
      </c>
    </row>
    <row r="478" spans="1:7" x14ac:dyDescent="0.35">
      <c r="A478" s="107" t="s">
        <v>1298</v>
      </c>
      <c r="B478" s="108" t="s">
        <v>72</v>
      </c>
      <c r="C478" s="109" t="s">
        <v>31</v>
      </c>
    </row>
    <row r="479" spans="1:7" x14ac:dyDescent="0.35">
      <c r="A479" s="111" t="s">
        <v>1027</v>
      </c>
      <c r="B479" s="112" t="s">
        <v>74</v>
      </c>
      <c r="C479" s="109" t="s">
        <v>6</v>
      </c>
    </row>
    <row r="480" spans="1:7" x14ac:dyDescent="0.35">
      <c r="A480" s="113" t="s">
        <v>1121</v>
      </c>
      <c r="B480" s="114" t="s">
        <v>72</v>
      </c>
      <c r="C480" s="109" t="s">
        <v>56</v>
      </c>
      <c r="F480" s="49"/>
      <c r="G480" s="48"/>
    </row>
    <row r="481" spans="1:7" x14ac:dyDescent="0.35">
      <c r="A481" s="113" t="s">
        <v>1122</v>
      </c>
      <c r="B481" s="114" t="s">
        <v>72</v>
      </c>
      <c r="C481" s="109" t="s">
        <v>56</v>
      </c>
      <c r="F481" s="49"/>
      <c r="G481" s="48"/>
    </row>
    <row r="482" spans="1:7" x14ac:dyDescent="0.35">
      <c r="A482" s="103" t="s">
        <v>637</v>
      </c>
      <c r="B482" s="104" t="s">
        <v>72</v>
      </c>
      <c r="C482" s="109" t="s">
        <v>3</v>
      </c>
      <c r="F482" s="49"/>
      <c r="G482" s="48"/>
    </row>
    <row r="483" spans="1:7" x14ac:dyDescent="0.35">
      <c r="A483" s="113" t="s">
        <v>1123</v>
      </c>
      <c r="B483" s="114" t="s">
        <v>78</v>
      </c>
      <c r="C483" s="109" t="s">
        <v>56</v>
      </c>
      <c r="F483" s="49"/>
      <c r="G483" s="48"/>
    </row>
    <row r="484" spans="1:7" x14ac:dyDescent="0.35">
      <c r="A484" s="103" t="s">
        <v>840</v>
      </c>
      <c r="B484" s="104" t="s">
        <v>78</v>
      </c>
      <c r="C484" s="109" t="s">
        <v>5</v>
      </c>
      <c r="F484" s="49"/>
      <c r="G484" s="48"/>
    </row>
    <row r="485" spans="1:7" x14ac:dyDescent="0.35">
      <c r="A485" s="103" t="s">
        <v>730</v>
      </c>
      <c r="B485" s="104" t="s">
        <v>79</v>
      </c>
      <c r="C485" s="109" t="s">
        <v>5</v>
      </c>
      <c r="F485" s="49"/>
      <c r="G485" s="48"/>
    </row>
    <row r="486" spans="1:7" x14ac:dyDescent="0.35">
      <c r="A486" s="103" t="s">
        <v>353</v>
      </c>
      <c r="B486" s="104" t="s">
        <v>76</v>
      </c>
      <c r="C486" s="109" t="s">
        <v>5</v>
      </c>
      <c r="F486" s="49"/>
      <c r="G486" s="48"/>
    </row>
    <row r="487" spans="1:7" x14ac:dyDescent="0.35">
      <c r="A487" s="103" t="s">
        <v>821</v>
      </c>
      <c r="B487" s="104" t="s">
        <v>76</v>
      </c>
      <c r="C487" s="109" t="s">
        <v>8</v>
      </c>
    </row>
    <row r="488" spans="1:7" x14ac:dyDescent="0.35">
      <c r="A488" s="103" t="s">
        <v>837</v>
      </c>
      <c r="B488" s="104" t="s">
        <v>72</v>
      </c>
      <c r="C488" s="109" t="s">
        <v>5</v>
      </c>
      <c r="F488" s="49"/>
      <c r="G488" s="48"/>
    </row>
    <row r="489" spans="1:7" x14ac:dyDescent="0.35">
      <c r="A489" s="103" t="s">
        <v>163</v>
      </c>
      <c r="B489" s="104" t="s">
        <v>72</v>
      </c>
      <c r="C489" s="109" t="s">
        <v>3</v>
      </c>
      <c r="F489" s="49"/>
      <c r="G489" s="48"/>
    </row>
    <row r="490" spans="1:7" x14ac:dyDescent="0.35">
      <c r="A490" s="107" t="s">
        <v>1296</v>
      </c>
      <c r="B490" s="108" t="s">
        <v>72</v>
      </c>
      <c r="C490" s="109" t="s">
        <v>31</v>
      </c>
    </row>
    <row r="491" spans="1:7" x14ac:dyDescent="0.35">
      <c r="A491" s="107" t="s">
        <v>500</v>
      </c>
      <c r="B491" s="108" t="s">
        <v>76</v>
      </c>
      <c r="C491" s="109" t="s">
        <v>31</v>
      </c>
    </row>
    <row r="492" spans="1:7" x14ac:dyDescent="0.35">
      <c r="A492" s="103" t="s">
        <v>1252</v>
      </c>
      <c r="B492" s="104" t="s">
        <v>77</v>
      </c>
      <c r="C492" s="109" t="s">
        <v>5</v>
      </c>
      <c r="F492" s="49"/>
      <c r="G492" s="48"/>
    </row>
    <row r="493" spans="1:7" x14ac:dyDescent="0.35">
      <c r="A493" s="103" t="s">
        <v>372</v>
      </c>
      <c r="B493" s="104" t="s">
        <v>74</v>
      </c>
      <c r="C493" s="109" t="s">
        <v>8</v>
      </c>
    </row>
    <row r="494" spans="1:7" x14ac:dyDescent="0.35">
      <c r="A494" s="111" t="s">
        <v>116</v>
      </c>
      <c r="B494" s="112" t="s">
        <v>77</v>
      </c>
      <c r="C494" s="109" t="s">
        <v>6</v>
      </c>
    </row>
    <row r="495" spans="1:7" x14ac:dyDescent="0.35">
      <c r="A495" s="103" t="s">
        <v>370</v>
      </c>
      <c r="B495" s="104" t="s">
        <v>76</v>
      </c>
      <c r="C495" s="109" t="s">
        <v>8</v>
      </c>
    </row>
    <row r="496" spans="1:7" x14ac:dyDescent="0.35">
      <c r="A496" s="103" t="s">
        <v>302</v>
      </c>
      <c r="B496" s="104" t="s">
        <v>77</v>
      </c>
      <c r="C496" s="109" t="s">
        <v>4</v>
      </c>
      <c r="F496" s="49"/>
      <c r="G496" s="48"/>
    </row>
    <row r="497" spans="1:7" x14ac:dyDescent="0.35">
      <c r="A497" s="103" t="s">
        <v>201</v>
      </c>
      <c r="B497" s="104" t="s">
        <v>77</v>
      </c>
      <c r="C497" s="109" t="s">
        <v>11</v>
      </c>
      <c r="F497" s="49"/>
      <c r="G497" s="48"/>
    </row>
    <row r="498" spans="1:7" x14ac:dyDescent="0.35">
      <c r="A498" s="103" t="s">
        <v>935</v>
      </c>
      <c r="B498" s="104" t="s">
        <v>76</v>
      </c>
      <c r="C498" s="109" t="s">
        <v>10</v>
      </c>
      <c r="F498" s="49"/>
      <c r="G498" s="48"/>
    </row>
    <row r="499" spans="1:7" x14ac:dyDescent="0.35">
      <c r="A499" s="103" t="s">
        <v>275</v>
      </c>
      <c r="B499" s="104" t="s">
        <v>72</v>
      </c>
      <c r="C499" s="109" t="s">
        <v>4</v>
      </c>
      <c r="F499" s="49"/>
      <c r="G499" s="48"/>
    </row>
    <row r="500" spans="1:7" x14ac:dyDescent="0.35">
      <c r="A500" s="107" t="s">
        <v>560</v>
      </c>
      <c r="B500" s="108" t="s">
        <v>77</v>
      </c>
      <c r="C500" s="109" t="s">
        <v>31</v>
      </c>
    </row>
    <row r="501" spans="1:7" x14ac:dyDescent="0.35">
      <c r="A501" s="103" t="s">
        <v>822</v>
      </c>
      <c r="B501" s="104" t="s">
        <v>72</v>
      </c>
      <c r="C501" s="109" t="s">
        <v>8</v>
      </c>
    </row>
    <row r="502" spans="1:7" x14ac:dyDescent="0.35">
      <c r="A502" s="111" t="s">
        <v>190</v>
      </c>
      <c r="B502" s="112" t="s">
        <v>74</v>
      </c>
      <c r="C502" s="109" t="s">
        <v>6</v>
      </c>
    </row>
    <row r="503" spans="1:7" x14ac:dyDescent="0.35">
      <c r="A503" s="107" t="s">
        <v>1299</v>
      </c>
      <c r="B503" s="108" t="s">
        <v>72</v>
      </c>
      <c r="C503" s="109" t="s">
        <v>31</v>
      </c>
    </row>
    <row r="504" spans="1:7" x14ac:dyDescent="0.35">
      <c r="A504" s="103" t="s">
        <v>285</v>
      </c>
      <c r="B504" s="104" t="s">
        <v>72</v>
      </c>
      <c r="C504" s="109" t="s">
        <v>4</v>
      </c>
      <c r="F504" s="49"/>
      <c r="G504" s="48"/>
    </row>
    <row r="505" spans="1:7" x14ac:dyDescent="0.35">
      <c r="A505" s="113" t="s">
        <v>1468</v>
      </c>
      <c r="B505" s="114" t="s">
        <v>72</v>
      </c>
      <c r="C505" s="109" t="s">
        <v>57</v>
      </c>
      <c r="F505" s="49"/>
      <c r="G505" s="48"/>
    </row>
    <row r="506" spans="1:7" x14ac:dyDescent="0.35">
      <c r="A506" s="103" t="s">
        <v>953</v>
      </c>
      <c r="B506" s="104" t="s">
        <v>72</v>
      </c>
      <c r="C506" s="109" t="s">
        <v>3</v>
      </c>
      <c r="F506" s="49"/>
      <c r="G506" s="48"/>
    </row>
    <row r="507" spans="1:7" x14ac:dyDescent="0.35">
      <c r="A507" s="107" t="s">
        <v>501</v>
      </c>
      <c r="B507" s="108" t="s">
        <v>72</v>
      </c>
      <c r="C507" s="109" t="s">
        <v>31</v>
      </c>
    </row>
    <row r="508" spans="1:7" x14ac:dyDescent="0.35">
      <c r="A508" s="111" t="s">
        <v>64</v>
      </c>
      <c r="B508" s="112" t="s">
        <v>78</v>
      </c>
      <c r="C508" s="109" t="s">
        <v>6</v>
      </c>
    </row>
    <row r="509" spans="1:7" x14ac:dyDescent="0.35">
      <c r="A509" s="103" t="s">
        <v>704</v>
      </c>
      <c r="B509" s="104" t="s">
        <v>75</v>
      </c>
      <c r="C509" s="109" t="s">
        <v>11</v>
      </c>
      <c r="F509" s="49"/>
      <c r="G509" s="48"/>
    </row>
    <row r="510" spans="1:7" x14ac:dyDescent="0.35">
      <c r="A510" s="103" t="s">
        <v>704</v>
      </c>
      <c r="B510" s="104" t="s">
        <v>79</v>
      </c>
      <c r="C510" s="109" t="s">
        <v>8</v>
      </c>
    </row>
    <row r="511" spans="1:7" x14ac:dyDescent="0.35">
      <c r="A511" s="111" t="s">
        <v>779</v>
      </c>
      <c r="B511" s="112" t="s">
        <v>77</v>
      </c>
      <c r="C511" s="109" t="s">
        <v>6</v>
      </c>
    </row>
    <row r="512" spans="1:7" x14ac:dyDescent="0.35">
      <c r="A512" s="113" t="s">
        <v>1124</v>
      </c>
      <c r="B512" s="114" t="s">
        <v>121</v>
      </c>
      <c r="C512" s="109" t="s">
        <v>56</v>
      </c>
      <c r="F512" s="49"/>
      <c r="G512" s="48"/>
    </row>
    <row r="513" spans="1:7" x14ac:dyDescent="0.35">
      <c r="A513" s="113" t="s">
        <v>1125</v>
      </c>
      <c r="B513" s="114" t="s">
        <v>77</v>
      </c>
      <c r="C513" s="109" t="s">
        <v>56</v>
      </c>
      <c r="F513" s="49"/>
      <c r="G513" s="48"/>
    </row>
    <row r="514" spans="1:7" x14ac:dyDescent="0.35">
      <c r="A514" s="113" t="s">
        <v>1126</v>
      </c>
      <c r="B514" s="114" t="s">
        <v>79</v>
      </c>
      <c r="C514" s="109" t="s">
        <v>56</v>
      </c>
      <c r="F514" s="49"/>
      <c r="G514" s="48"/>
    </row>
    <row r="515" spans="1:7" x14ac:dyDescent="0.35">
      <c r="A515" s="113" t="s">
        <v>320</v>
      </c>
      <c r="B515" s="114" t="s">
        <v>75</v>
      </c>
      <c r="C515" s="109" t="s">
        <v>56</v>
      </c>
      <c r="F515" s="49"/>
      <c r="G515" s="48"/>
    </row>
    <row r="516" spans="1:7" x14ac:dyDescent="0.35">
      <c r="A516" s="111" t="s">
        <v>780</v>
      </c>
      <c r="B516" s="112" t="s">
        <v>77</v>
      </c>
      <c r="C516" s="109" t="s">
        <v>6</v>
      </c>
    </row>
    <row r="517" spans="1:7" x14ac:dyDescent="0.35">
      <c r="A517" s="103" t="s">
        <v>681</v>
      </c>
      <c r="B517" s="104" t="s">
        <v>75</v>
      </c>
      <c r="C517" s="109" t="s">
        <v>4</v>
      </c>
      <c r="F517" s="49"/>
      <c r="G517" s="48"/>
    </row>
    <row r="518" spans="1:7" x14ac:dyDescent="0.35">
      <c r="A518" s="103" t="s">
        <v>374</v>
      </c>
      <c r="B518" s="104" t="s">
        <v>77</v>
      </c>
      <c r="C518" s="109" t="s">
        <v>8</v>
      </c>
    </row>
    <row r="519" spans="1:7" x14ac:dyDescent="0.35">
      <c r="A519" s="107" t="s">
        <v>502</v>
      </c>
      <c r="B519" s="108" t="s">
        <v>77</v>
      </c>
      <c r="C519" s="109" t="s">
        <v>31</v>
      </c>
    </row>
    <row r="520" spans="1:7" x14ac:dyDescent="0.35">
      <c r="A520" s="103" t="s">
        <v>682</v>
      </c>
      <c r="B520" s="104" t="s">
        <v>77</v>
      </c>
      <c r="C520" s="109" t="s">
        <v>4</v>
      </c>
      <c r="F520" s="49"/>
      <c r="G520" s="48"/>
    </row>
    <row r="521" spans="1:7" x14ac:dyDescent="0.35">
      <c r="A521" s="103" t="s">
        <v>823</v>
      </c>
      <c r="B521" s="104" t="s">
        <v>76</v>
      </c>
      <c r="C521" s="109" t="s">
        <v>8</v>
      </c>
    </row>
    <row r="522" spans="1:7" x14ac:dyDescent="0.35">
      <c r="A522" s="103" t="s">
        <v>1516</v>
      </c>
      <c r="B522" s="104" t="s">
        <v>74</v>
      </c>
      <c r="C522" s="109" t="s">
        <v>5</v>
      </c>
      <c r="F522" s="49"/>
      <c r="G522" s="48"/>
    </row>
    <row r="523" spans="1:7" x14ac:dyDescent="0.35">
      <c r="A523" s="107" t="s">
        <v>872</v>
      </c>
      <c r="B523" s="108" t="s">
        <v>72</v>
      </c>
      <c r="C523" s="109" t="s">
        <v>31</v>
      </c>
    </row>
    <row r="524" spans="1:7" x14ac:dyDescent="0.35">
      <c r="A524" s="107" t="s">
        <v>503</v>
      </c>
      <c r="B524" s="108" t="s">
        <v>72</v>
      </c>
      <c r="C524" s="109" t="s">
        <v>31</v>
      </c>
    </row>
    <row r="525" spans="1:7" x14ac:dyDescent="0.35">
      <c r="A525" s="103" t="s">
        <v>705</v>
      </c>
      <c r="B525" s="104" t="s">
        <v>73</v>
      </c>
      <c r="C525" s="109" t="s">
        <v>11</v>
      </c>
      <c r="F525" s="49"/>
      <c r="G525" s="48"/>
    </row>
    <row r="526" spans="1:7" x14ac:dyDescent="0.35">
      <c r="A526" s="103" t="s">
        <v>706</v>
      </c>
      <c r="B526" s="104" t="s">
        <v>78</v>
      </c>
      <c r="C526" s="109" t="s">
        <v>11</v>
      </c>
      <c r="F526" s="49"/>
      <c r="G526" s="48"/>
    </row>
    <row r="527" spans="1:7" x14ac:dyDescent="0.35">
      <c r="A527" s="103" t="s">
        <v>1484</v>
      </c>
      <c r="C527" s="109" t="s">
        <v>4</v>
      </c>
      <c r="F527" s="49"/>
      <c r="G527" s="48"/>
    </row>
    <row r="528" spans="1:7" x14ac:dyDescent="0.35">
      <c r="A528" s="103" t="s">
        <v>824</v>
      </c>
      <c r="B528" s="104" t="s">
        <v>75</v>
      </c>
      <c r="C528" s="109" t="s">
        <v>8</v>
      </c>
    </row>
    <row r="529" spans="1:7" x14ac:dyDescent="0.35">
      <c r="A529" s="107" t="s">
        <v>504</v>
      </c>
      <c r="B529" s="108" t="s">
        <v>76</v>
      </c>
      <c r="C529" s="109" t="s">
        <v>31</v>
      </c>
    </row>
    <row r="530" spans="1:7" x14ac:dyDescent="0.35">
      <c r="A530" s="103" t="s">
        <v>936</v>
      </c>
      <c r="B530" s="104" t="s">
        <v>76</v>
      </c>
      <c r="C530" s="109" t="s">
        <v>10</v>
      </c>
      <c r="F530" s="49"/>
      <c r="G530" s="48"/>
    </row>
    <row r="531" spans="1:7" x14ac:dyDescent="0.35">
      <c r="A531" s="103" t="s">
        <v>1253</v>
      </c>
      <c r="B531" s="104" t="s">
        <v>77</v>
      </c>
      <c r="C531" s="109" t="s">
        <v>5</v>
      </c>
      <c r="F531" s="49"/>
      <c r="G531" s="48"/>
    </row>
    <row r="532" spans="1:7" x14ac:dyDescent="0.35">
      <c r="A532" s="107" t="s">
        <v>561</v>
      </c>
      <c r="B532" s="108" t="s">
        <v>77</v>
      </c>
      <c r="C532" s="109" t="s">
        <v>31</v>
      </c>
    </row>
    <row r="533" spans="1:7" x14ac:dyDescent="0.35">
      <c r="A533" s="103" t="s">
        <v>997</v>
      </c>
      <c r="B533" s="104" t="s">
        <v>77</v>
      </c>
      <c r="C533" s="109" t="s">
        <v>11</v>
      </c>
      <c r="F533" s="49"/>
      <c r="G533" s="48"/>
    </row>
    <row r="534" spans="1:7" x14ac:dyDescent="0.35">
      <c r="A534" s="103" t="s">
        <v>954</v>
      </c>
      <c r="B534" s="104" t="s">
        <v>76</v>
      </c>
      <c r="C534" s="109" t="s">
        <v>3</v>
      </c>
      <c r="F534" s="49"/>
      <c r="G534" s="48"/>
    </row>
    <row r="535" spans="1:7" x14ac:dyDescent="0.35">
      <c r="A535" s="107" t="s">
        <v>562</v>
      </c>
      <c r="B535" s="108" t="s">
        <v>77</v>
      </c>
      <c r="C535" s="109" t="s">
        <v>31</v>
      </c>
    </row>
    <row r="536" spans="1:7" x14ac:dyDescent="0.35">
      <c r="A536" s="103" t="s">
        <v>607</v>
      </c>
      <c r="B536" s="104" t="s">
        <v>78</v>
      </c>
      <c r="C536" s="109" t="s">
        <v>10</v>
      </c>
      <c r="F536" s="49"/>
      <c r="G536" s="48"/>
    </row>
    <row r="537" spans="1:7" x14ac:dyDescent="0.35">
      <c r="A537" s="113" t="s">
        <v>598</v>
      </c>
      <c r="B537" s="114" t="s">
        <v>78</v>
      </c>
      <c r="C537" s="109" t="s">
        <v>56</v>
      </c>
      <c r="F537" s="49"/>
      <c r="G537" s="48"/>
    </row>
    <row r="538" spans="1:7" x14ac:dyDescent="0.35">
      <c r="A538" s="103" t="s">
        <v>683</v>
      </c>
      <c r="B538" s="104" t="s">
        <v>79</v>
      </c>
      <c r="C538" s="109" t="s">
        <v>4</v>
      </c>
      <c r="F538" s="49"/>
      <c r="G538" s="48"/>
    </row>
    <row r="539" spans="1:7" x14ac:dyDescent="0.35">
      <c r="A539" s="103" t="s">
        <v>164</v>
      </c>
      <c r="B539" s="104" t="s">
        <v>77</v>
      </c>
      <c r="C539" s="109" t="s">
        <v>3</v>
      </c>
      <c r="F539" s="49"/>
      <c r="G539" s="48"/>
    </row>
    <row r="540" spans="1:7" x14ac:dyDescent="0.35">
      <c r="A540" s="103" t="s">
        <v>937</v>
      </c>
      <c r="B540" s="104" t="s">
        <v>75</v>
      </c>
      <c r="C540" s="109" t="s">
        <v>10</v>
      </c>
      <c r="F540" s="49"/>
      <c r="G540" s="48"/>
    </row>
    <row r="541" spans="1:7" x14ac:dyDescent="0.35">
      <c r="A541" s="103" t="s">
        <v>955</v>
      </c>
      <c r="B541" s="104" t="s">
        <v>78</v>
      </c>
      <c r="C541" s="109" t="s">
        <v>3</v>
      </c>
      <c r="F541" s="49"/>
      <c r="G541" s="48"/>
    </row>
    <row r="542" spans="1:7" x14ac:dyDescent="0.35">
      <c r="A542" s="103" t="s">
        <v>371</v>
      </c>
      <c r="B542" s="104" t="s">
        <v>72</v>
      </c>
      <c r="C542" s="109" t="s">
        <v>8</v>
      </c>
    </row>
    <row r="543" spans="1:7" x14ac:dyDescent="0.35">
      <c r="A543" s="111" t="s">
        <v>63</v>
      </c>
      <c r="B543" s="112" t="s">
        <v>76</v>
      </c>
      <c r="C543" s="109" t="s">
        <v>6</v>
      </c>
    </row>
    <row r="544" spans="1:7" x14ac:dyDescent="0.35">
      <c r="A544" s="113" t="s">
        <v>1127</v>
      </c>
      <c r="B544" s="114" t="s">
        <v>78</v>
      </c>
      <c r="C544" s="109" t="s">
        <v>56</v>
      </c>
      <c r="F544" s="49"/>
      <c r="G544" s="48"/>
    </row>
    <row r="545" spans="1:7" x14ac:dyDescent="0.35">
      <c r="A545" s="103" t="s">
        <v>835</v>
      </c>
      <c r="B545" s="104" t="s">
        <v>76</v>
      </c>
      <c r="C545" s="109" t="s">
        <v>5</v>
      </c>
      <c r="F545" s="49"/>
      <c r="G545" s="48"/>
    </row>
    <row r="546" spans="1:7" x14ac:dyDescent="0.35">
      <c r="A546" s="103" t="s">
        <v>608</v>
      </c>
      <c r="B546" s="104" t="s">
        <v>74</v>
      </c>
      <c r="C546" s="109" t="s">
        <v>10</v>
      </c>
      <c r="F546" s="49"/>
      <c r="G546" s="48"/>
    </row>
    <row r="547" spans="1:7" x14ac:dyDescent="0.35">
      <c r="A547" s="103" t="s">
        <v>938</v>
      </c>
      <c r="B547" s="104" t="s">
        <v>72</v>
      </c>
      <c r="C547" s="109" t="s">
        <v>10</v>
      </c>
      <c r="F547" s="49"/>
      <c r="G547" s="48"/>
    </row>
    <row r="548" spans="1:7" x14ac:dyDescent="0.35">
      <c r="A548" s="113" t="s">
        <v>1128</v>
      </c>
      <c r="B548" s="114" t="s">
        <v>78</v>
      </c>
      <c r="C548" s="109" t="s">
        <v>56</v>
      </c>
      <c r="F548" s="49"/>
      <c r="G548" s="48"/>
    </row>
    <row r="549" spans="1:7" x14ac:dyDescent="0.35">
      <c r="A549" s="107" t="s">
        <v>563</v>
      </c>
      <c r="B549" s="108" t="s">
        <v>72</v>
      </c>
      <c r="C549" s="109" t="s">
        <v>31</v>
      </c>
    </row>
    <row r="550" spans="1:7" x14ac:dyDescent="0.35">
      <c r="A550" s="103" t="s">
        <v>939</v>
      </c>
      <c r="B550" s="104" t="s">
        <v>77</v>
      </c>
      <c r="C550" s="109" t="s">
        <v>10</v>
      </c>
      <c r="F550" s="49"/>
      <c r="G550" s="48"/>
    </row>
    <row r="551" spans="1:7" x14ac:dyDescent="0.35">
      <c r="A551" s="103" t="s">
        <v>708</v>
      </c>
      <c r="B551" s="104" t="s">
        <v>79</v>
      </c>
      <c r="C551" s="109" t="s">
        <v>11</v>
      </c>
      <c r="F551" s="49"/>
      <c r="G551" s="48"/>
    </row>
    <row r="552" spans="1:7" x14ac:dyDescent="0.35">
      <c r="A552" s="113" t="s">
        <v>911</v>
      </c>
      <c r="B552" s="114" t="s">
        <v>77</v>
      </c>
      <c r="C552" s="109" t="s">
        <v>56</v>
      </c>
      <c r="F552" s="49"/>
      <c r="G552" s="48"/>
    </row>
    <row r="553" spans="1:7" x14ac:dyDescent="0.35">
      <c r="A553" s="103" t="s">
        <v>1246</v>
      </c>
      <c r="B553" s="104" t="s">
        <v>78</v>
      </c>
      <c r="C553" s="109" t="s">
        <v>3</v>
      </c>
      <c r="F553" s="49"/>
      <c r="G553" s="48"/>
    </row>
    <row r="554" spans="1:7" x14ac:dyDescent="0.35">
      <c r="A554" s="111" t="s">
        <v>1011</v>
      </c>
      <c r="B554" s="112" t="s">
        <v>78</v>
      </c>
      <c r="C554" s="109" t="s">
        <v>6</v>
      </c>
    </row>
    <row r="555" spans="1:7" x14ac:dyDescent="0.35">
      <c r="A555" s="103" t="s">
        <v>1245</v>
      </c>
      <c r="B555" s="104" t="s">
        <v>74</v>
      </c>
      <c r="C555" s="109" t="s">
        <v>3</v>
      </c>
      <c r="F555" s="49"/>
      <c r="G555" s="48"/>
    </row>
    <row r="556" spans="1:7" x14ac:dyDescent="0.35">
      <c r="A556" s="103" t="s">
        <v>165</v>
      </c>
      <c r="B556" s="104" t="s">
        <v>76</v>
      </c>
      <c r="C556" s="109" t="s">
        <v>3</v>
      </c>
      <c r="F556" s="49"/>
      <c r="G556" s="48"/>
    </row>
    <row r="557" spans="1:7" x14ac:dyDescent="0.35">
      <c r="A557" s="113" t="s">
        <v>1129</v>
      </c>
      <c r="B557" s="114" t="s">
        <v>78</v>
      </c>
      <c r="C557" s="109" t="s">
        <v>56</v>
      </c>
      <c r="F557" s="49"/>
      <c r="G557" s="48"/>
    </row>
    <row r="558" spans="1:7" x14ac:dyDescent="0.35">
      <c r="A558" s="113" t="s">
        <v>1039</v>
      </c>
      <c r="B558" s="114" t="s">
        <v>72</v>
      </c>
      <c r="C558" s="109" t="s">
        <v>6</v>
      </c>
    </row>
    <row r="559" spans="1:7" x14ac:dyDescent="0.35">
      <c r="A559" s="105"/>
      <c r="B559" s="106"/>
      <c r="C559" s="109" t="s">
        <v>1278</v>
      </c>
      <c r="F559" s="49"/>
      <c r="G559" s="48"/>
    </row>
    <row r="560" spans="1:7" x14ac:dyDescent="0.35">
      <c r="A560" s="105"/>
      <c r="B560" s="106"/>
      <c r="C560" s="109" t="s">
        <v>1278</v>
      </c>
      <c r="F560" s="49"/>
      <c r="G560" s="48"/>
    </row>
    <row r="561" spans="1:7" x14ac:dyDescent="0.35">
      <c r="A561" s="105"/>
      <c r="B561" s="106"/>
      <c r="C561" s="109" t="s">
        <v>1278</v>
      </c>
      <c r="F561" s="49"/>
      <c r="G561" s="48"/>
    </row>
    <row r="562" spans="1:7" x14ac:dyDescent="0.35">
      <c r="A562" s="105"/>
      <c r="B562" s="106"/>
      <c r="C562" s="109" t="s">
        <v>1278</v>
      </c>
      <c r="F562" s="49"/>
      <c r="G562" s="48"/>
    </row>
    <row r="563" spans="1:7" x14ac:dyDescent="0.35">
      <c r="A563" s="105"/>
      <c r="B563" s="106"/>
      <c r="C563" s="109" t="s">
        <v>1278</v>
      </c>
      <c r="F563" s="49"/>
      <c r="G563" s="48"/>
    </row>
    <row r="564" spans="1:7" x14ac:dyDescent="0.35">
      <c r="A564" s="105"/>
      <c r="B564" s="106"/>
      <c r="C564" s="109" t="s">
        <v>1278</v>
      </c>
      <c r="F564" s="49"/>
      <c r="G564" s="48"/>
    </row>
    <row r="565" spans="1:7" x14ac:dyDescent="0.35">
      <c r="A565" s="105"/>
      <c r="B565" s="106"/>
      <c r="C565" s="109" t="s">
        <v>1278</v>
      </c>
      <c r="F565" s="49"/>
      <c r="G565" s="48"/>
    </row>
    <row r="566" spans="1:7" x14ac:dyDescent="0.35">
      <c r="A566" s="105"/>
      <c r="B566" s="106"/>
      <c r="C566" s="109" t="s">
        <v>1278</v>
      </c>
      <c r="D566" s="106"/>
      <c r="F566" s="49"/>
      <c r="G566" s="48"/>
    </row>
    <row r="567" spans="1:7" x14ac:dyDescent="0.35">
      <c r="A567" s="105"/>
      <c r="B567" s="106"/>
      <c r="C567" s="109" t="s">
        <v>1278</v>
      </c>
      <c r="D567" s="106"/>
      <c r="F567" s="49"/>
      <c r="G567" s="48"/>
    </row>
    <row r="568" spans="1:7" x14ac:dyDescent="0.35">
      <c r="A568" s="105"/>
      <c r="B568" s="106"/>
      <c r="C568" s="109" t="s">
        <v>1278</v>
      </c>
      <c r="D568" s="106"/>
      <c r="F568" s="49"/>
      <c r="G568" s="48"/>
    </row>
    <row r="569" spans="1:7" x14ac:dyDescent="0.35">
      <c r="A569" s="113"/>
      <c r="B569" s="114"/>
      <c r="C569" s="109" t="s">
        <v>57</v>
      </c>
      <c r="F569" s="49"/>
      <c r="G569" s="48"/>
    </row>
    <row r="570" spans="1:7" x14ac:dyDescent="0.35">
      <c r="A570" s="113"/>
      <c r="B570" s="114"/>
      <c r="C570" s="109" t="s">
        <v>57</v>
      </c>
      <c r="F570" s="49"/>
      <c r="G570" s="48"/>
    </row>
    <row r="571" spans="1:7" x14ac:dyDescent="0.35">
      <c r="C571" s="109" t="s">
        <v>31</v>
      </c>
    </row>
    <row r="572" spans="1:7" x14ac:dyDescent="0.35">
      <c r="C572" s="109" t="s">
        <v>31</v>
      </c>
    </row>
    <row r="573" spans="1:7" x14ac:dyDescent="0.35">
      <c r="C573" s="109" t="s">
        <v>31</v>
      </c>
    </row>
    <row r="574" spans="1:7" x14ac:dyDescent="0.35">
      <c r="A574" s="115"/>
      <c r="C574" s="109" t="s">
        <v>31</v>
      </c>
    </row>
    <row r="575" spans="1:7" x14ac:dyDescent="0.35">
      <c r="A575" s="115"/>
      <c r="C575" s="109" t="s">
        <v>31</v>
      </c>
    </row>
    <row r="576" spans="1:7" x14ac:dyDescent="0.35">
      <c r="A576" s="113"/>
      <c r="B576" s="114"/>
      <c r="C576" s="109" t="s">
        <v>56</v>
      </c>
      <c r="F576" s="49"/>
      <c r="G576" s="48"/>
    </row>
    <row r="577" spans="1:7" x14ac:dyDescent="0.35">
      <c r="A577" s="113"/>
      <c r="B577" s="114"/>
      <c r="C577" s="109" t="s">
        <v>56</v>
      </c>
      <c r="F577" s="49"/>
      <c r="G577" s="48"/>
    </row>
    <row r="578" spans="1:7" x14ac:dyDescent="0.35">
      <c r="A578" s="113"/>
      <c r="B578" s="114"/>
      <c r="C578" s="109" t="s">
        <v>56</v>
      </c>
      <c r="F578" s="49"/>
      <c r="G578" s="48"/>
    </row>
    <row r="579" spans="1:7" x14ac:dyDescent="0.35">
      <c r="A579" s="113"/>
      <c r="B579" s="114"/>
      <c r="C579" s="109" t="s">
        <v>56</v>
      </c>
      <c r="F579" s="49"/>
      <c r="G579" s="48"/>
    </row>
    <row r="580" spans="1:7" x14ac:dyDescent="0.35">
      <c r="A580" s="113"/>
      <c r="B580" s="114"/>
      <c r="C580" s="109" t="s">
        <v>56</v>
      </c>
      <c r="F580" s="49"/>
      <c r="G580" s="48"/>
    </row>
    <row r="581" spans="1:7" x14ac:dyDescent="0.35">
      <c r="A581" s="113"/>
      <c r="B581" s="114"/>
      <c r="C581" s="109" t="s">
        <v>56</v>
      </c>
      <c r="F581" s="49"/>
      <c r="G581" s="48"/>
    </row>
    <row r="582" spans="1:7" x14ac:dyDescent="0.35">
      <c r="A582" s="113"/>
      <c r="B582" s="114"/>
      <c r="C582" s="109" t="s">
        <v>56</v>
      </c>
      <c r="F582" s="49"/>
      <c r="G582" s="48"/>
    </row>
    <row r="583" spans="1:7" x14ac:dyDescent="0.35">
      <c r="A583" s="113"/>
      <c r="B583" s="114"/>
      <c r="C583" s="109" t="s">
        <v>56</v>
      </c>
      <c r="F583" s="49"/>
      <c r="G583" s="48"/>
    </row>
    <row r="584" spans="1:7" x14ac:dyDescent="0.35">
      <c r="C584" s="109" t="s">
        <v>10</v>
      </c>
      <c r="F584" s="49"/>
      <c r="G584" s="48"/>
    </row>
    <row r="585" spans="1:7" x14ac:dyDescent="0.35">
      <c r="C585" s="109" t="s">
        <v>10</v>
      </c>
      <c r="F585" s="49"/>
      <c r="G585" s="48"/>
    </row>
    <row r="586" spans="1:7" x14ac:dyDescent="0.35">
      <c r="C586" s="109" t="s">
        <v>10</v>
      </c>
      <c r="F586" s="49"/>
      <c r="G586" s="48"/>
    </row>
    <row r="587" spans="1:7" x14ac:dyDescent="0.35">
      <c r="C587" s="109" t="s">
        <v>10</v>
      </c>
      <c r="F587" s="49"/>
      <c r="G587" s="48"/>
    </row>
    <row r="588" spans="1:7" x14ac:dyDescent="0.35">
      <c r="C588" s="109" t="s">
        <v>10</v>
      </c>
      <c r="F588" s="49"/>
      <c r="G588" s="48"/>
    </row>
    <row r="589" spans="1:7" x14ac:dyDescent="0.35">
      <c r="C589" s="109" t="s">
        <v>10</v>
      </c>
      <c r="F589" s="49"/>
      <c r="G589" s="48"/>
    </row>
    <row r="590" spans="1:7" x14ac:dyDescent="0.35">
      <c r="C590" s="109" t="s">
        <v>10</v>
      </c>
      <c r="F590" s="49"/>
      <c r="G590" s="48"/>
    </row>
    <row r="591" spans="1:7" x14ac:dyDescent="0.35">
      <c r="C591" s="109" t="s">
        <v>10</v>
      </c>
      <c r="F591" s="49"/>
      <c r="G591" s="48"/>
    </row>
    <row r="592" spans="1:7" x14ac:dyDescent="0.35">
      <c r="C592" s="109" t="s">
        <v>10</v>
      </c>
      <c r="F592" s="49"/>
      <c r="G592" s="48"/>
    </row>
    <row r="593" spans="3:7" x14ac:dyDescent="0.35">
      <c r="C593" s="109" t="s">
        <v>10</v>
      </c>
      <c r="F593" s="49"/>
      <c r="G593" s="48"/>
    </row>
    <row r="594" spans="3:7" x14ac:dyDescent="0.35">
      <c r="C594" s="109" t="s">
        <v>10</v>
      </c>
      <c r="F594" s="49"/>
      <c r="G594" s="48"/>
    </row>
    <row r="595" spans="3:7" x14ac:dyDescent="0.35">
      <c r="C595" s="109" t="s">
        <v>10</v>
      </c>
      <c r="F595" s="49"/>
      <c r="G595" s="48"/>
    </row>
    <row r="596" spans="3:7" x14ac:dyDescent="0.35">
      <c r="C596" s="109" t="s">
        <v>10</v>
      </c>
      <c r="F596" s="49"/>
      <c r="G596" s="48"/>
    </row>
    <row r="597" spans="3:7" x14ac:dyDescent="0.35">
      <c r="C597" s="109" t="s">
        <v>3</v>
      </c>
      <c r="F597" s="49"/>
      <c r="G597" s="48"/>
    </row>
    <row r="598" spans="3:7" x14ac:dyDescent="0.35">
      <c r="C598" s="109" t="s">
        <v>3</v>
      </c>
      <c r="F598" s="49"/>
      <c r="G598" s="48"/>
    </row>
    <row r="599" spans="3:7" x14ac:dyDescent="0.35">
      <c r="C599" s="109" t="s">
        <v>3</v>
      </c>
      <c r="F599" s="49"/>
      <c r="G599" s="48"/>
    </row>
    <row r="600" spans="3:7" x14ac:dyDescent="0.35">
      <c r="C600" s="109" t="s">
        <v>3</v>
      </c>
      <c r="F600" s="49"/>
      <c r="G600" s="48"/>
    </row>
    <row r="601" spans="3:7" x14ac:dyDescent="0.35">
      <c r="C601" s="109" t="s">
        <v>3</v>
      </c>
      <c r="F601" s="49"/>
      <c r="G601" s="48"/>
    </row>
    <row r="602" spans="3:7" x14ac:dyDescent="0.35">
      <c r="C602" s="109" t="s">
        <v>3</v>
      </c>
      <c r="F602" s="49"/>
      <c r="G602" s="48"/>
    </row>
    <row r="603" spans="3:7" x14ac:dyDescent="0.35">
      <c r="C603" s="109" t="s">
        <v>3</v>
      </c>
      <c r="F603" s="49"/>
      <c r="G603" s="48"/>
    </row>
    <row r="604" spans="3:7" x14ac:dyDescent="0.35">
      <c r="C604" s="109" t="s">
        <v>3</v>
      </c>
      <c r="F604" s="49"/>
      <c r="G604" s="48"/>
    </row>
    <row r="605" spans="3:7" x14ac:dyDescent="0.35">
      <c r="C605" s="109" t="s">
        <v>3</v>
      </c>
      <c r="F605" s="49"/>
      <c r="G605" s="48"/>
    </row>
    <row r="606" spans="3:7" x14ac:dyDescent="0.35">
      <c r="C606" s="109" t="s">
        <v>4</v>
      </c>
      <c r="F606" s="49"/>
      <c r="G606" s="48"/>
    </row>
    <row r="607" spans="3:7" x14ac:dyDescent="0.35">
      <c r="C607" s="109" t="s">
        <v>4</v>
      </c>
      <c r="F607" s="49"/>
      <c r="G607" s="48"/>
    </row>
    <row r="608" spans="3:7" x14ac:dyDescent="0.35">
      <c r="C608" s="109" t="s">
        <v>4</v>
      </c>
      <c r="F608" s="49"/>
      <c r="G608" s="48"/>
    </row>
    <row r="609" spans="1:7" x14ac:dyDescent="0.35">
      <c r="C609" s="109" t="s">
        <v>4</v>
      </c>
      <c r="F609" s="49"/>
      <c r="G609" s="48"/>
    </row>
    <row r="610" spans="1:7" x14ac:dyDescent="0.35">
      <c r="C610" s="109" t="s">
        <v>4</v>
      </c>
      <c r="F610" s="49"/>
      <c r="G610" s="48"/>
    </row>
    <row r="611" spans="1:7" x14ac:dyDescent="0.35">
      <c r="C611" s="109" t="s">
        <v>4</v>
      </c>
      <c r="F611" s="49"/>
      <c r="G611" s="48"/>
    </row>
    <row r="612" spans="1:7" x14ac:dyDescent="0.35">
      <c r="C612" s="109" t="s">
        <v>4</v>
      </c>
      <c r="F612" s="49"/>
      <c r="G612" s="48"/>
    </row>
    <row r="613" spans="1:7" x14ac:dyDescent="0.35">
      <c r="C613" s="109" t="s">
        <v>4</v>
      </c>
      <c r="F613" s="49"/>
      <c r="G613" s="48"/>
    </row>
    <row r="614" spans="1:7" x14ac:dyDescent="0.35">
      <c r="C614" s="109" t="s">
        <v>4</v>
      </c>
      <c r="F614" s="49"/>
      <c r="G614" s="48"/>
    </row>
    <row r="615" spans="1:7" x14ac:dyDescent="0.35">
      <c r="C615" s="109" t="s">
        <v>4</v>
      </c>
      <c r="F615" s="49"/>
      <c r="G615" s="48"/>
    </row>
    <row r="616" spans="1:7" x14ac:dyDescent="0.35">
      <c r="C616" s="109" t="s">
        <v>11</v>
      </c>
      <c r="F616" s="49"/>
      <c r="G616" s="48"/>
    </row>
    <row r="617" spans="1:7" x14ac:dyDescent="0.35">
      <c r="C617" s="109" t="s">
        <v>11</v>
      </c>
      <c r="F617" s="49"/>
      <c r="G617" s="48"/>
    </row>
    <row r="618" spans="1:7" x14ac:dyDescent="0.35">
      <c r="C618" s="109" t="s">
        <v>11</v>
      </c>
      <c r="F618" s="49"/>
      <c r="G618" s="48"/>
    </row>
    <row r="619" spans="1:7" x14ac:dyDescent="0.35">
      <c r="C619" s="109" t="s">
        <v>11</v>
      </c>
      <c r="F619" s="49"/>
      <c r="G619" s="48"/>
    </row>
    <row r="620" spans="1:7" x14ac:dyDescent="0.35">
      <c r="A620" s="109"/>
      <c r="B620" s="110"/>
      <c r="C620" s="109" t="s">
        <v>11</v>
      </c>
      <c r="F620" s="49"/>
      <c r="G620" s="48"/>
    </row>
    <row r="621" spans="1:7" x14ac:dyDescent="0.35">
      <c r="A621" s="109"/>
      <c r="B621" s="110"/>
      <c r="C621" s="109" t="s">
        <v>11</v>
      </c>
      <c r="F621" s="49"/>
      <c r="G621" s="48"/>
    </row>
    <row r="622" spans="1:7" x14ac:dyDescent="0.35">
      <c r="A622" s="109"/>
      <c r="B622" s="110"/>
      <c r="C622" s="109" t="s">
        <v>11</v>
      </c>
      <c r="F622" s="49"/>
      <c r="G622" s="48"/>
    </row>
    <row r="623" spans="1:7" x14ac:dyDescent="0.35">
      <c r="A623" s="109"/>
      <c r="B623" s="110"/>
      <c r="C623" s="109" t="s">
        <v>11</v>
      </c>
      <c r="F623" s="49"/>
      <c r="G623" s="48"/>
    </row>
    <row r="624" spans="1:7" x14ac:dyDescent="0.35">
      <c r="A624" s="109"/>
      <c r="B624" s="110"/>
      <c r="C624" s="109" t="s">
        <v>11</v>
      </c>
      <c r="F624" s="49"/>
      <c r="G624" s="48"/>
    </row>
    <row r="625" spans="1:7" x14ac:dyDescent="0.35">
      <c r="A625" s="109"/>
      <c r="B625" s="110"/>
      <c r="C625" s="109" t="s">
        <v>11</v>
      </c>
      <c r="F625" s="49"/>
      <c r="G625" s="48"/>
    </row>
    <row r="626" spans="1:7" x14ac:dyDescent="0.35">
      <c r="A626" s="109"/>
      <c r="B626" s="110"/>
      <c r="C626" s="109" t="s">
        <v>11</v>
      </c>
      <c r="F626" s="49"/>
      <c r="G626" s="48"/>
    </row>
    <row r="627" spans="1:7" x14ac:dyDescent="0.35">
      <c r="C627" s="109" t="s">
        <v>5</v>
      </c>
      <c r="F627" s="49"/>
      <c r="G627" s="48"/>
    </row>
    <row r="628" spans="1:7" x14ac:dyDescent="0.35">
      <c r="C628" s="109" t="s">
        <v>5</v>
      </c>
      <c r="F628" s="49"/>
      <c r="G628" s="48"/>
    </row>
    <row r="629" spans="1:7" x14ac:dyDescent="0.35">
      <c r="C629" s="109" t="s">
        <v>5</v>
      </c>
      <c r="F629" s="49"/>
      <c r="G629" s="48"/>
    </row>
    <row r="630" spans="1:7" x14ac:dyDescent="0.35">
      <c r="C630" s="109" t="s">
        <v>5</v>
      </c>
      <c r="F630" s="49"/>
      <c r="G630" s="48"/>
    </row>
    <row r="631" spans="1:7" x14ac:dyDescent="0.35">
      <c r="A631" s="113"/>
      <c r="C631" s="109" t="s">
        <v>6</v>
      </c>
    </row>
    <row r="632" spans="1:7" x14ac:dyDescent="0.35">
      <c r="A632" s="113"/>
      <c r="C632" s="109" t="s">
        <v>6</v>
      </c>
    </row>
    <row r="633" spans="1:7" x14ac:dyDescent="0.35">
      <c r="A633" s="113"/>
      <c r="C633" s="109" t="s">
        <v>6</v>
      </c>
    </row>
    <row r="634" spans="1:7" x14ac:dyDescent="0.35">
      <c r="A634" s="113"/>
      <c r="C634" s="109" t="s">
        <v>6</v>
      </c>
    </row>
    <row r="635" spans="1:7" x14ac:dyDescent="0.35">
      <c r="A635" s="113"/>
      <c r="C635" s="109" t="s">
        <v>6</v>
      </c>
    </row>
    <row r="636" spans="1:7" x14ac:dyDescent="0.35">
      <c r="A636" s="113"/>
      <c r="C636" s="109" t="s">
        <v>6</v>
      </c>
    </row>
    <row r="637" spans="1:7" x14ac:dyDescent="0.35">
      <c r="A637" s="113"/>
      <c r="C637" s="109" t="s">
        <v>6</v>
      </c>
    </row>
    <row r="638" spans="1:7" x14ac:dyDescent="0.35">
      <c r="A638" s="113"/>
      <c r="C638" s="109" t="s">
        <v>6</v>
      </c>
    </row>
    <row r="639" spans="1:7" x14ac:dyDescent="0.35">
      <c r="C639" s="109" t="s">
        <v>8</v>
      </c>
    </row>
    <row r="640" spans="1:7" x14ac:dyDescent="0.35">
      <c r="C640" s="109" t="s">
        <v>8</v>
      </c>
    </row>
    <row r="641" spans="3:3" x14ac:dyDescent="0.35">
      <c r="C641" s="109" t="s">
        <v>8</v>
      </c>
    </row>
    <row r="642" spans="3:3" x14ac:dyDescent="0.35">
      <c r="C642" s="109" t="s">
        <v>8</v>
      </c>
    </row>
    <row r="643" spans="3:3" x14ac:dyDescent="0.35">
      <c r="C643" s="109" t="s">
        <v>8</v>
      </c>
    </row>
    <row r="644" spans="3:3" x14ac:dyDescent="0.35">
      <c r="C644" s="109" t="s">
        <v>8</v>
      </c>
    </row>
    <row r="645" spans="3:3" x14ac:dyDescent="0.35">
      <c r="C645" s="109" t="s">
        <v>8</v>
      </c>
    </row>
    <row r="646" spans="3:3" x14ac:dyDescent="0.35">
      <c r="C646" s="109" t="s">
        <v>8</v>
      </c>
    </row>
    <row r="647" spans="3:3" x14ac:dyDescent="0.35">
      <c r="C647" s="109" t="s">
        <v>8</v>
      </c>
    </row>
    <row r="648" spans="3:3" x14ac:dyDescent="0.35">
      <c r="C648" s="109" t="s">
        <v>8</v>
      </c>
    </row>
    <row r="649" spans="3:3" x14ac:dyDescent="0.35">
      <c r="C649" s="109" t="s">
        <v>8</v>
      </c>
    </row>
  </sheetData>
  <autoFilter ref="A1:D649" xr:uid="{00000000-0001-0000-0400-000000000000}"/>
  <sortState xmlns:xlrd2="http://schemas.microsoft.com/office/spreadsheetml/2017/richdata2" ref="A2:G649">
    <sortCondition ref="D2:D649"/>
    <sortCondition ref="A2:A649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364434-F0E9-45BB-92C5-271E8AAA629F}">
            <xm:f>IF(VLOOKUP(D1,'Ind''l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D1:D17 D20:D575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4.5" x14ac:dyDescent="0.35"/>
  <cols>
    <col min="1" max="1" width="5.7265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54</v>
      </c>
      <c r="D1" s="20" t="s">
        <v>55</v>
      </c>
    </row>
    <row r="2" spans="1:5" x14ac:dyDescent="0.35">
      <c r="A2" s="19">
        <v>1</v>
      </c>
      <c r="B2" s="2">
        <f>COUNTIF('Mens results'!$D$33:$D$990,'Ind''l no''s claimed'!A2)</f>
        <v>0</v>
      </c>
      <c r="D2" s="19">
        <v>1</v>
      </c>
      <c r="E2" s="2">
        <f>COUNTIF('Ladies results'!$D$20:$D$714,'Ind''l no''s claimed'!D2)</f>
        <v>0</v>
      </c>
    </row>
    <row r="3" spans="1:5" x14ac:dyDescent="0.35">
      <c r="A3" s="19">
        <v>2</v>
      </c>
      <c r="B3" s="2">
        <f>COUNTIF('Mens results'!$D$33:$D$990,'Ind''l no''s claimed'!A3)</f>
        <v>0</v>
      </c>
      <c r="D3" s="19">
        <v>2</v>
      </c>
      <c r="E3" s="2">
        <f>COUNTIF('Ladies results'!$D$20:$D$714,'Ind''l no''s claimed'!D3)</f>
        <v>0</v>
      </c>
    </row>
    <row r="4" spans="1:5" x14ac:dyDescent="0.35">
      <c r="A4" s="19">
        <v>3</v>
      </c>
      <c r="B4" s="2">
        <f>COUNTIF('Mens results'!$D$33:$D$990,'Ind''l no''s claimed'!A4)</f>
        <v>0</v>
      </c>
      <c r="D4" s="19">
        <v>3</v>
      </c>
      <c r="E4" s="2">
        <f>COUNTIF('Ladies results'!$D$20:$D$714,'Ind''l no''s claimed'!D4)</f>
        <v>0</v>
      </c>
    </row>
    <row r="5" spans="1:5" x14ac:dyDescent="0.35">
      <c r="A5" s="19">
        <v>4</v>
      </c>
      <c r="B5" s="2">
        <f>COUNTIF('Mens results'!$D$33:$D$990,'Ind''l no''s claimed'!A5)</f>
        <v>0</v>
      </c>
      <c r="D5" s="19">
        <v>4</v>
      </c>
      <c r="E5" s="2">
        <f>COUNTIF('Ladies results'!$D$20:$D$714,'Ind''l no''s claimed'!D5)</f>
        <v>0</v>
      </c>
    </row>
    <row r="6" spans="1:5" x14ac:dyDescent="0.35">
      <c r="A6" s="19">
        <v>5</v>
      </c>
      <c r="B6" s="2">
        <f>COUNTIF('Mens results'!$D$33:$D$990,'Ind''l no''s claimed'!A6)</f>
        <v>0</v>
      </c>
      <c r="D6" s="19">
        <v>5</v>
      </c>
      <c r="E6" s="2">
        <f>COUNTIF('Ladies results'!$D$20:$D$714,'Ind''l no''s claimed'!D6)</f>
        <v>0</v>
      </c>
    </row>
    <row r="7" spans="1:5" x14ac:dyDescent="0.35">
      <c r="A7" s="19">
        <v>6</v>
      </c>
      <c r="B7" s="2">
        <f>COUNTIF('Mens results'!$D$33:$D$990,'Ind''l no''s claimed'!A7)</f>
        <v>0</v>
      </c>
      <c r="D7" s="19">
        <v>6</v>
      </c>
      <c r="E7" s="2">
        <f>COUNTIF('Ladies results'!$D$20:$D$714,'Ind''l no''s claimed'!D7)</f>
        <v>0</v>
      </c>
    </row>
    <row r="8" spans="1:5" x14ac:dyDescent="0.35">
      <c r="A8" s="19">
        <v>7</v>
      </c>
      <c r="B8" s="2">
        <f>COUNTIF('Mens results'!$D$33:$D$990,'Ind''l no''s claimed'!A8)</f>
        <v>0</v>
      </c>
      <c r="D8" s="19">
        <v>7</v>
      </c>
      <c r="E8" s="2">
        <f>COUNTIF('Ladies results'!$D$20:$D$714,'Ind''l no''s claimed'!D8)</f>
        <v>0</v>
      </c>
    </row>
    <row r="9" spans="1:5" x14ac:dyDescent="0.35">
      <c r="A9" s="19">
        <v>8</v>
      </c>
      <c r="B9" s="2">
        <f>COUNTIF('Mens results'!$D$33:$D$990,'Ind''l no''s claimed'!A9)</f>
        <v>0</v>
      </c>
      <c r="D9" s="19">
        <v>8</v>
      </c>
      <c r="E9" s="2">
        <f>COUNTIF('Ladies results'!$D$20:$D$714,'Ind''l no''s claimed'!D9)</f>
        <v>0</v>
      </c>
    </row>
    <row r="10" spans="1:5" x14ac:dyDescent="0.35">
      <c r="A10" s="19">
        <v>9</v>
      </c>
      <c r="B10" s="2">
        <f>COUNTIF('Mens results'!$D$33:$D$990,'Ind''l no''s claimed'!A10)</f>
        <v>0</v>
      </c>
      <c r="D10" s="19">
        <v>9</v>
      </c>
      <c r="E10" s="2">
        <f>COUNTIF('Ladies results'!$D$20:$D$714,'Ind''l no''s claimed'!D10)</f>
        <v>0</v>
      </c>
    </row>
    <row r="11" spans="1:5" x14ac:dyDescent="0.35">
      <c r="A11" s="19">
        <v>10</v>
      </c>
      <c r="B11" s="2">
        <f>COUNTIF('Mens results'!$D$33:$D$990,'Ind''l no''s claimed'!A11)</f>
        <v>0</v>
      </c>
      <c r="D11" s="19">
        <v>10</v>
      </c>
      <c r="E11" s="2">
        <f>COUNTIF('Ladies results'!$D$20:$D$714,'Ind''l no''s claimed'!D11)</f>
        <v>0</v>
      </c>
    </row>
    <row r="12" spans="1:5" x14ac:dyDescent="0.35">
      <c r="A12" s="19">
        <v>11</v>
      </c>
      <c r="B12" s="2">
        <f>COUNTIF('Mens results'!$D$33:$D$990,'Ind''l no''s claimed'!A12)</f>
        <v>0</v>
      </c>
      <c r="D12" s="19">
        <v>11</v>
      </c>
      <c r="E12" s="2">
        <f>COUNTIF('Ladies results'!$D$20:$D$714,'Ind''l no''s claimed'!D12)</f>
        <v>0</v>
      </c>
    </row>
    <row r="13" spans="1:5" x14ac:dyDescent="0.35">
      <c r="A13" s="19">
        <v>12</v>
      </c>
      <c r="B13" s="2">
        <f>COUNTIF('Mens results'!$D$33:$D$990,'Ind''l no''s claimed'!A13)</f>
        <v>0</v>
      </c>
      <c r="D13" s="19">
        <v>12</v>
      </c>
      <c r="E13" s="2">
        <f>COUNTIF('Ladies results'!$D$20:$D$714,'Ind''l no''s claimed'!D13)</f>
        <v>0</v>
      </c>
    </row>
    <row r="14" spans="1:5" x14ac:dyDescent="0.35">
      <c r="A14" s="19">
        <v>13</v>
      </c>
      <c r="B14" s="2">
        <f>COUNTIF('Mens results'!$D$33:$D$990,'Ind''l no''s claimed'!A14)</f>
        <v>0</v>
      </c>
      <c r="D14" s="19">
        <v>13</v>
      </c>
      <c r="E14" s="2">
        <f>COUNTIF('Ladies results'!$D$20:$D$714,'Ind''l no''s claimed'!D14)</f>
        <v>0</v>
      </c>
    </row>
    <row r="15" spans="1:5" x14ac:dyDescent="0.35">
      <c r="A15" s="19">
        <v>14</v>
      </c>
      <c r="B15" s="2">
        <f>COUNTIF('Mens results'!$D$33:$D$990,'Ind''l no''s claimed'!A15)</f>
        <v>0</v>
      </c>
      <c r="D15" s="19">
        <v>14</v>
      </c>
      <c r="E15" s="2">
        <f>COUNTIF('Ladies results'!$D$20:$D$714,'Ind''l no''s claimed'!D15)</f>
        <v>0</v>
      </c>
    </row>
    <row r="16" spans="1:5" x14ac:dyDescent="0.35">
      <c r="A16" s="19">
        <v>15</v>
      </c>
      <c r="B16" s="2">
        <f>COUNTIF('Mens results'!$D$33:$D$990,'Ind''l no''s claimed'!A16)</f>
        <v>0</v>
      </c>
      <c r="D16" s="19">
        <v>15</v>
      </c>
      <c r="E16" s="2">
        <f>COUNTIF('Ladies results'!$D$20:$D$714,'Ind''l no''s claimed'!D16)</f>
        <v>0</v>
      </c>
    </row>
    <row r="17" spans="1:5" x14ac:dyDescent="0.35">
      <c r="A17" s="19">
        <v>16</v>
      </c>
      <c r="B17" s="2">
        <f>COUNTIF('Mens results'!$D$33:$D$990,'Ind''l no''s claimed'!A17)</f>
        <v>0</v>
      </c>
      <c r="D17" s="19">
        <v>16</v>
      </c>
      <c r="E17" s="2">
        <f>COUNTIF('Ladies results'!$D$20:$D$714,'Ind''l no''s claimed'!D17)</f>
        <v>0</v>
      </c>
    </row>
    <row r="18" spans="1:5" x14ac:dyDescent="0.35">
      <c r="A18" s="19">
        <v>17</v>
      </c>
      <c r="B18" s="2">
        <f>COUNTIF('Mens results'!$D$33:$D$990,'Ind''l no''s claimed'!A18)</f>
        <v>0</v>
      </c>
      <c r="D18" s="19">
        <v>17</v>
      </c>
      <c r="E18" s="2">
        <f>COUNTIF('Ladies results'!$D$20:$D$714,'Ind''l no''s claimed'!D18)</f>
        <v>0</v>
      </c>
    </row>
    <row r="19" spans="1:5" x14ac:dyDescent="0.35">
      <c r="A19" s="19">
        <v>18</v>
      </c>
      <c r="B19" s="2">
        <f>COUNTIF('Mens results'!$D$33:$D$990,'Ind''l no''s claimed'!A19)</f>
        <v>0</v>
      </c>
      <c r="D19" s="19">
        <v>18</v>
      </c>
      <c r="E19" s="2">
        <f>COUNTIF('Ladies results'!$D$20:$D$714,'Ind''l no''s claimed'!D19)</f>
        <v>0</v>
      </c>
    </row>
    <row r="20" spans="1:5" x14ac:dyDescent="0.35">
      <c r="A20" s="19">
        <v>19</v>
      </c>
      <c r="B20" s="2">
        <f>COUNTIF('Mens results'!$D$33:$D$990,'Ind''l no''s claimed'!A20)</f>
        <v>0</v>
      </c>
      <c r="D20" s="19">
        <v>19</v>
      </c>
      <c r="E20" s="2">
        <f>COUNTIF('Ladies results'!$D$20:$D$714,'Ind''l no''s claimed'!D20)</f>
        <v>1</v>
      </c>
    </row>
    <row r="21" spans="1:5" x14ac:dyDescent="0.35">
      <c r="A21" s="19">
        <v>20</v>
      </c>
      <c r="B21" s="2">
        <f>COUNTIF('Mens results'!$D$33:$D$990,'Ind''l no''s claimed'!A21)</f>
        <v>0</v>
      </c>
      <c r="D21" s="19">
        <v>20</v>
      </c>
      <c r="E21" s="2">
        <f>COUNTIF('Ladies results'!$D$20:$D$714,'Ind''l no''s claimed'!D21)</f>
        <v>1</v>
      </c>
    </row>
    <row r="22" spans="1:5" x14ac:dyDescent="0.35">
      <c r="A22" s="19">
        <v>21</v>
      </c>
      <c r="B22" s="2">
        <f>COUNTIF('Mens results'!$D$33:$D$990,'Ind''l no''s claimed'!A22)</f>
        <v>0</v>
      </c>
      <c r="D22" s="19">
        <v>21</v>
      </c>
      <c r="E22" s="2">
        <f>COUNTIF('Ladies results'!$D$20:$D$714,'Ind''l no''s claimed'!D22)</f>
        <v>1</v>
      </c>
    </row>
    <row r="23" spans="1:5" x14ac:dyDescent="0.35">
      <c r="A23" s="19">
        <v>22</v>
      </c>
      <c r="B23" s="2">
        <f>COUNTIF('Mens results'!$D$33:$D$990,'Ind''l no''s claimed'!A23)</f>
        <v>0</v>
      </c>
      <c r="D23" s="19">
        <v>22</v>
      </c>
      <c r="E23" s="2">
        <f>COUNTIF('Ladies results'!$D$20:$D$714,'Ind''l no''s claimed'!D23)</f>
        <v>1</v>
      </c>
    </row>
    <row r="24" spans="1:5" x14ac:dyDescent="0.35">
      <c r="A24" s="19">
        <v>23</v>
      </c>
      <c r="B24" s="2">
        <f>COUNTIF('Mens results'!$D$33:$D$990,'Ind''l no''s claimed'!A24)</f>
        <v>0</v>
      </c>
      <c r="D24" s="19">
        <v>23</v>
      </c>
      <c r="E24" s="2">
        <f>COUNTIF('Ladies results'!$D$20:$D$714,'Ind''l no''s claimed'!D24)</f>
        <v>1</v>
      </c>
    </row>
    <row r="25" spans="1:5" x14ac:dyDescent="0.35">
      <c r="A25" s="19">
        <v>24</v>
      </c>
      <c r="B25" s="2">
        <f>COUNTIF('Mens results'!$D$33:$D$990,'Ind''l no''s claimed'!A25)</f>
        <v>0</v>
      </c>
      <c r="D25" s="19">
        <v>24</v>
      </c>
      <c r="E25" s="2">
        <f>COUNTIF('Ladies results'!$D$20:$D$714,'Ind''l no''s claimed'!D25)</f>
        <v>1</v>
      </c>
    </row>
    <row r="26" spans="1:5" x14ac:dyDescent="0.35">
      <c r="A26" s="19">
        <v>25</v>
      </c>
      <c r="B26" s="2">
        <f>COUNTIF('Mens results'!$D$33:$D$990,'Ind''l no''s claimed'!A26)</f>
        <v>0</v>
      </c>
      <c r="D26" s="19">
        <v>25</v>
      </c>
      <c r="E26" s="2">
        <f>COUNTIF('Ladies results'!$D$20:$D$714,'Ind''l no''s claimed'!D26)</f>
        <v>1</v>
      </c>
    </row>
    <row r="27" spans="1:5" x14ac:dyDescent="0.35">
      <c r="A27" s="19">
        <v>26</v>
      </c>
      <c r="B27" s="2">
        <f>COUNTIF('Mens results'!$D$33:$D$990,'Ind''l no''s claimed'!A27)</f>
        <v>0</v>
      </c>
      <c r="D27" s="19">
        <v>26</v>
      </c>
      <c r="E27" s="2">
        <f>COUNTIF('Ladies results'!$D$20:$D$714,'Ind''l no''s claimed'!D27)</f>
        <v>1</v>
      </c>
    </row>
    <row r="28" spans="1:5" x14ac:dyDescent="0.35">
      <c r="A28" s="19">
        <v>27</v>
      </c>
      <c r="B28" s="2">
        <f>COUNTIF('Mens results'!$D$33:$D$990,'Ind''l no''s claimed'!A28)</f>
        <v>0</v>
      </c>
      <c r="D28" s="19">
        <v>27</v>
      </c>
      <c r="E28" s="2">
        <f>COUNTIF('Ladies results'!$D$20:$D$714,'Ind''l no''s claimed'!D28)</f>
        <v>1</v>
      </c>
    </row>
    <row r="29" spans="1:5" x14ac:dyDescent="0.35">
      <c r="A29" s="19">
        <v>28</v>
      </c>
      <c r="B29" s="2">
        <f>COUNTIF('Mens results'!$D$33:$D$990,'Ind''l no''s claimed'!A29)</f>
        <v>0</v>
      </c>
      <c r="D29" s="19">
        <v>28</v>
      </c>
      <c r="E29" s="2">
        <f>COUNTIF('Ladies results'!$D$20:$D$714,'Ind''l no''s claimed'!D29)</f>
        <v>1</v>
      </c>
    </row>
    <row r="30" spans="1:5" x14ac:dyDescent="0.35">
      <c r="A30" s="19">
        <v>29</v>
      </c>
      <c r="B30" s="2">
        <f>COUNTIF('Mens results'!$D$33:$D$990,'Ind''l no''s claimed'!A30)</f>
        <v>0</v>
      </c>
      <c r="D30" s="19">
        <v>29</v>
      </c>
      <c r="E30" s="2">
        <f>COUNTIF('Ladies results'!$D$20:$D$714,'Ind''l no''s claimed'!D30)</f>
        <v>1</v>
      </c>
    </row>
    <row r="31" spans="1:5" x14ac:dyDescent="0.35">
      <c r="A31" s="19">
        <v>30</v>
      </c>
      <c r="B31" s="2">
        <f>COUNTIF('Mens results'!$D$33:$D$990,'Ind''l no''s claimed'!A31)</f>
        <v>0</v>
      </c>
      <c r="D31" s="19">
        <v>30</v>
      </c>
      <c r="E31" s="2">
        <f>COUNTIF('Ladies results'!$D$20:$D$714,'Ind''l no''s claimed'!D31)</f>
        <v>1</v>
      </c>
    </row>
    <row r="32" spans="1:5" x14ac:dyDescent="0.35">
      <c r="A32" s="19">
        <v>31</v>
      </c>
      <c r="B32" s="2">
        <f>COUNTIF('Mens results'!$D$33:$D$990,'Ind''l no''s claimed'!A32)</f>
        <v>0</v>
      </c>
      <c r="D32" s="19">
        <v>31</v>
      </c>
      <c r="E32" s="2">
        <f>COUNTIF('Ladies results'!$D$20:$D$714,'Ind''l no''s claimed'!D32)</f>
        <v>1</v>
      </c>
    </row>
    <row r="33" spans="1:5" x14ac:dyDescent="0.35">
      <c r="A33" s="19">
        <v>32</v>
      </c>
      <c r="B33" s="2">
        <f>COUNTIF('Mens results'!$D$33:$D$990,'Ind''l no''s claimed'!A33)</f>
        <v>1</v>
      </c>
      <c r="D33" s="19">
        <v>32</v>
      </c>
      <c r="E33" s="2">
        <f>COUNTIF('Ladies results'!$D$20:$D$714,'Ind''l no''s claimed'!D33)</f>
        <v>1</v>
      </c>
    </row>
    <row r="34" spans="1:5" x14ac:dyDescent="0.35">
      <c r="A34" s="19">
        <v>33</v>
      </c>
      <c r="B34" s="2">
        <f>COUNTIF('Mens results'!$D$33:$D$990,'Ind''l no''s claimed'!A34)</f>
        <v>1</v>
      </c>
      <c r="D34" s="19">
        <v>33</v>
      </c>
      <c r="E34" s="2">
        <f>COUNTIF('Ladies results'!$D$20:$D$714,'Ind''l no''s claimed'!D34)</f>
        <v>1</v>
      </c>
    </row>
    <row r="35" spans="1:5" x14ac:dyDescent="0.35">
      <c r="A35" s="19">
        <v>34</v>
      </c>
      <c r="B35" s="2">
        <f>COUNTIF('Mens results'!$D$33:$D$990,'Ind''l no''s claimed'!A35)</f>
        <v>1</v>
      </c>
      <c r="D35" s="19">
        <v>34</v>
      </c>
      <c r="E35" s="2">
        <f>COUNTIF('Ladies results'!$D$20:$D$714,'Ind''l no''s claimed'!D35)</f>
        <v>1</v>
      </c>
    </row>
    <row r="36" spans="1:5" x14ac:dyDescent="0.35">
      <c r="A36" s="19">
        <v>35</v>
      </c>
      <c r="B36" s="2">
        <f>COUNTIF('Mens results'!$D$33:$D$990,'Ind''l no''s claimed'!A36)</f>
        <v>1</v>
      </c>
      <c r="D36" s="19">
        <v>35</v>
      </c>
      <c r="E36" s="2">
        <f>COUNTIF('Ladies results'!$D$20:$D$714,'Ind''l no''s claimed'!D36)</f>
        <v>1</v>
      </c>
    </row>
    <row r="37" spans="1:5" x14ac:dyDescent="0.35">
      <c r="A37" s="19">
        <v>36</v>
      </c>
      <c r="B37" s="2">
        <f>COUNTIF('Mens results'!$D$33:$D$990,'Ind''l no''s claimed'!A37)</f>
        <v>1</v>
      </c>
      <c r="D37" s="19">
        <v>36</v>
      </c>
      <c r="E37" s="2">
        <f>COUNTIF('Ladies results'!$D$20:$D$714,'Ind''l no''s claimed'!D37)</f>
        <v>1</v>
      </c>
    </row>
    <row r="38" spans="1:5" x14ac:dyDescent="0.35">
      <c r="A38" s="19">
        <v>37</v>
      </c>
      <c r="B38" s="2">
        <f>COUNTIF('Mens results'!$D$33:$D$990,'Ind''l no''s claimed'!A38)</f>
        <v>1</v>
      </c>
      <c r="D38" s="19">
        <v>37</v>
      </c>
      <c r="E38" s="2">
        <f>COUNTIF('Ladies results'!$D$20:$D$714,'Ind''l no''s claimed'!D38)</f>
        <v>1</v>
      </c>
    </row>
    <row r="39" spans="1:5" x14ac:dyDescent="0.35">
      <c r="A39" s="19">
        <v>38</v>
      </c>
      <c r="B39" s="2">
        <f>COUNTIF('Mens results'!$D$33:$D$990,'Ind''l no''s claimed'!A39)</f>
        <v>1</v>
      </c>
      <c r="D39" s="19">
        <v>38</v>
      </c>
      <c r="E39" s="2">
        <f>COUNTIF('Ladies results'!$D$20:$D$714,'Ind''l no''s claimed'!D39)</f>
        <v>1</v>
      </c>
    </row>
    <row r="40" spans="1:5" x14ac:dyDescent="0.35">
      <c r="A40" s="19">
        <v>39</v>
      </c>
      <c r="B40" s="2">
        <f>COUNTIF('Mens results'!$D$33:$D$990,'Ind''l no''s claimed'!A40)</f>
        <v>1</v>
      </c>
      <c r="D40" s="19">
        <v>39</v>
      </c>
      <c r="E40" s="2">
        <f>COUNTIF('Ladies results'!$D$20:$D$714,'Ind''l no''s claimed'!D40)</f>
        <v>1</v>
      </c>
    </row>
    <row r="41" spans="1:5" x14ac:dyDescent="0.35">
      <c r="A41" s="19">
        <v>40</v>
      </c>
      <c r="B41" s="2">
        <f>COUNTIF('Mens results'!$D$33:$D$990,'Ind''l no''s claimed'!A41)</f>
        <v>1</v>
      </c>
      <c r="D41" s="19">
        <v>40</v>
      </c>
      <c r="E41" s="2">
        <f>COUNTIF('Ladies results'!$D$20:$D$714,'Ind''l no''s claimed'!D41)</f>
        <v>1</v>
      </c>
    </row>
    <row r="42" spans="1:5" x14ac:dyDescent="0.35">
      <c r="A42" s="19">
        <v>41</v>
      </c>
      <c r="B42" s="2">
        <f>COUNTIF('Mens results'!$D$33:$D$990,'Ind''l no''s claimed'!A42)</f>
        <v>1</v>
      </c>
      <c r="D42" s="19">
        <v>41</v>
      </c>
      <c r="E42" s="2">
        <f>COUNTIF('Ladies results'!$D$20:$D$714,'Ind''l no''s claimed'!D42)</f>
        <v>1</v>
      </c>
    </row>
    <row r="43" spans="1:5" x14ac:dyDescent="0.35">
      <c r="A43" s="19">
        <v>42</v>
      </c>
      <c r="B43" s="2">
        <f>COUNTIF('Mens results'!$D$33:$D$990,'Ind''l no''s claimed'!A43)</f>
        <v>1</v>
      </c>
      <c r="D43" s="19">
        <v>42</v>
      </c>
      <c r="E43" s="2">
        <f>COUNTIF('Ladies results'!$D$20:$D$714,'Ind''l no''s claimed'!D43)</f>
        <v>1</v>
      </c>
    </row>
    <row r="44" spans="1:5" x14ac:dyDescent="0.35">
      <c r="A44" s="19">
        <v>43</v>
      </c>
      <c r="B44" s="2">
        <f>COUNTIF('Mens results'!$D$33:$D$990,'Ind''l no''s claimed'!A44)</f>
        <v>1</v>
      </c>
      <c r="D44" s="19">
        <v>43</v>
      </c>
      <c r="E44" s="2">
        <f>COUNTIF('Ladies results'!$D$20:$D$714,'Ind''l no''s claimed'!D44)</f>
        <v>1</v>
      </c>
    </row>
    <row r="45" spans="1:5" x14ac:dyDescent="0.35">
      <c r="A45" s="19">
        <v>44</v>
      </c>
      <c r="B45" s="2">
        <f>COUNTIF('Mens results'!$D$33:$D$990,'Ind''l no''s claimed'!A45)</f>
        <v>1</v>
      </c>
      <c r="D45" s="19">
        <v>44</v>
      </c>
      <c r="E45" s="2">
        <f>COUNTIF('Ladies results'!$D$20:$D$714,'Ind''l no''s claimed'!D45)</f>
        <v>1</v>
      </c>
    </row>
    <row r="46" spans="1:5" x14ac:dyDescent="0.35">
      <c r="A46" s="19">
        <v>45</v>
      </c>
      <c r="B46" s="2">
        <f>COUNTIF('Mens results'!$D$33:$D$990,'Ind''l no''s claimed'!A46)</f>
        <v>1</v>
      </c>
      <c r="D46" s="19">
        <v>45</v>
      </c>
      <c r="E46" s="2">
        <f>COUNTIF('Ladies results'!$D$20:$D$714,'Ind''l no''s claimed'!D46)</f>
        <v>1</v>
      </c>
    </row>
    <row r="47" spans="1:5" x14ac:dyDescent="0.35">
      <c r="A47" s="19">
        <v>46</v>
      </c>
      <c r="B47" s="2">
        <f>COUNTIF('Mens results'!$D$33:$D$990,'Ind''l no''s claimed'!A47)</f>
        <v>1</v>
      </c>
      <c r="D47" s="19">
        <v>46</v>
      </c>
      <c r="E47" s="2">
        <f>COUNTIF('Ladies results'!$D$20:$D$714,'Ind''l no''s claimed'!D47)</f>
        <v>1</v>
      </c>
    </row>
    <row r="48" spans="1:5" x14ac:dyDescent="0.35">
      <c r="A48" s="19">
        <v>47</v>
      </c>
      <c r="B48" s="2">
        <f>COUNTIF('Mens results'!$D$33:$D$990,'Ind''l no''s claimed'!A48)</f>
        <v>1</v>
      </c>
      <c r="D48" s="19">
        <v>47</v>
      </c>
      <c r="E48" s="2">
        <f>COUNTIF('Ladies results'!$D$20:$D$714,'Ind''l no''s claimed'!D48)</f>
        <v>1</v>
      </c>
    </row>
    <row r="49" spans="1:5" x14ac:dyDescent="0.35">
      <c r="A49" s="19">
        <v>48</v>
      </c>
      <c r="B49" s="2">
        <f>COUNTIF('Mens results'!$D$33:$D$990,'Ind''l no''s claimed'!A49)</f>
        <v>1</v>
      </c>
      <c r="D49" s="19">
        <v>48</v>
      </c>
      <c r="E49" s="2">
        <f>COUNTIF('Ladies results'!$D$20:$D$714,'Ind''l no''s claimed'!D49)</f>
        <v>1</v>
      </c>
    </row>
    <row r="50" spans="1:5" x14ac:dyDescent="0.35">
      <c r="A50" s="19">
        <v>49</v>
      </c>
      <c r="B50" s="2">
        <f>COUNTIF('Mens results'!$D$33:$D$990,'Ind''l no''s claimed'!A50)</f>
        <v>1</v>
      </c>
      <c r="D50" s="19">
        <v>49</v>
      </c>
      <c r="E50" s="2">
        <f>COUNTIF('Ladies results'!$D$20:$D$714,'Ind''l no''s claimed'!D50)</f>
        <v>0</v>
      </c>
    </row>
    <row r="51" spans="1:5" x14ac:dyDescent="0.35">
      <c r="A51" s="19">
        <v>50</v>
      </c>
      <c r="B51" s="2">
        <f>COUNTIF('Mens results'!$D$33:$D$990,'Ind''l no''s claimed'!A51)</f>
        <v>1</v>
      </c>
      <c r="D51" s="19">
        <v>50</v>
      </c>
      <c r="E51" s="2">
        <f>COUNTIF('Ladies results'!$D$20:$D$714,'Ind''l no''s claimed'!D51)</f>
        <v>0</v>
      </c>
    </row>
    <row r="52" spans="1:5" x14ac:dyDescent="0.35">
      <c r="A52" s="19">
        <v>51</v>
      </c>
      <c r="B52" s="2">
        <f>COUNTIF('Mens results'!$D$33:$D$990,'Ind''l no''s claimed'!A52)</f>
        <v>1</v>
      </c>
      <c r="D52" s="19">
        <v>51</v>
      </c>
      <c r="E52" s="2">
        <f>COUNTIF('Ladies results'!$D$20:$D$714,'Ind''l no''s claimed'!D52)</f>
        <v>0</v>
      </c>
    </row>
    <row r="53" spans="1:5" x14ac:dyDescent="0.35">
      <c r="A53" s="19">
        <v>52</v>
      </c>
      <c r="B53" s="2">
        <f>COUNTIF('Mens results'!$D$33:$D$990,'Ind''l no''s claimed'!A53)</f>
        <v>1</v>
      </c>
      <c r="D53" s="19">
        <v>52</v>
      </c>
      <c r="E53" s="2">
        <f>COUNTIF('Ladies results'!$D$20:$D$714,'Ind''l no''s claimed'!D53)</f>
        <v>0</v>
      </c>
    </row>
    <row r="54" spans="1:5" x14ac:dyDescent="0.35">
      <c r="A54" s="19">
        <v>53</v>
      </c>
      <c r="B54" s="2">
        <f>COUNTIF('Mens results'!$D$33:$D$990,'Ind''l no''s claimed'!A54)</f>
        <v>1</v>
      </c>
      <c r="D54" s="19">
        <v>53</v>
      </c>
      <c r="E54" s="2">
        <f>COUNTIF('Ladies results'!$D$20:$D$714,'Ind''l no''s claimed'!D54)</f>
        <v>0</v>
      </c>
    </row>
    <row r="55" spans="1:5" x14ac:dyDescent="0.35">
      <c r="A55" s="19">
        <v>54</v>
      </c>
      <c r="B55" s="2">
        <f>COUNTIF('Mens results'!$D$33:$D$990,'Ind''l no''s claimed'!A55)</f>
        <v>1</v>
      </c>
      <c r="D55" s="19">
        <v>54</v>
      </c>
      <c r="E55" s="2">
        <f>COUNTIF('Ladies results'!$D$20:$D$714,'Ind''l no''s claimed'!D55)</f>
        <v>0</v>
      </c>
    </row>
    <row r="56" spans="1:5" x14ac:dyDescent="0.35">
      <c r="A56" s="19">
        <v>55</v>
      </c>
      <c r="B56" s="2">
        <f>COUNTIF('Mens results'!$D$33:$D$990,'Ind''l no''s claimed'!A56)</f>
        <v>1</v>
      </c>
      <c r="D56" s="19">
        <v>55</v>
      </c>
      <c r="E56" s="2">
        <f>COUNTIF('Ladies results'!$D$20:$D$714,'Ind''l no''s claimed'!D56)</f>
        <v>0</v>
      </c>
    </row>
    <row r="57" spans="1:5" x14ac:dyDescent="0.35">
      <c r="A57" s="19">
        <v>56</v>
      </c>
      <c r="B57" s="2">
        <f>COUNTIF('Mens results'!$D$33:$D$990,'Ind''l no''s claimed'!A57)</f>
        <v>1</v>
      </c>
      <c r="D57" s="19">
        <v>56</v>
      </c>
      <c r="E57" s="2">
        <f>COUNTIF('Ladies results'!$D$20:$D$714,'Ind''l no''s claimed'!D57)</f>
        <v>0</v>
      </c>
    </row>
    <row r="58" spans="1:5" x14ac:dyDescent="0.35">
      <c r="A58" s="19">
        <v>57</v>
      </c>
      <c r="B58" s="2">
        <f>COUNTIF('Mens results'!$D$33:$D$990,'Ind''l no''s claimed'!A58)</f>
        <v>1</v>
      </c>
      <c r="D58" s="19">
        <v>57</v>
      </c>
      <c r="E58" s="2">
        <f>COUNTIF('Ladies results'!$D$20:$D$714,'Ind''l no''s claimed'!D58)</f>
        <v>0</v>
      </c>
    </row>
    <row r="59" spans="1:5" x14ac:dyDescent="0.35">
      <c r="A59" s="19">
        <v>58</v>
      </c>
      <c r="B59" s="2">
        <f>COUNTIF('Mens results'!$D$33:$D$990,'Ind''l no''s claimed'!A59)</f>
        <v>1</v>
      </c>
      <c r="D59" s="19">
        <v>58</v>
      </c>
      <c r="E59" s="2">
        <f>COUNTIF('Ladies results'!$D$20:$D$714,'Ind''l no''s claimed'!D59)</f>
        <v>0</v>
      </c>
    </row>
    <row r="60" spans="1:5" x14ac:dyDescent="0.35">
      <c r="A60" s="19">
        <v>59</v>
      </c>
      <c r="B60" s="2">
        <f>COUNTIF('Mens results'!$D$33:$D$990,'Ind''l no''s claimed'!A60)</f>
        <v>1</v>
      </c>
      <c r="D60" s="19">
        <v>59</v>
      </c>
      <c r="E60" s="2">
        <f>COUNTIF('Ladies results'!$D$20:$D$714,'Ind''l no''s claimed'!D60)</f>
        <v>0</v>
      </c>
    </row>
    <row r="61" spans="1:5" x14ac:dyDescent="0.35">
      <c r="A61" s="19">
        <v>60</v>
      </c>
      <c r="B61" s="2">
        <f>COUNTIF('Mens results'!$D$33:$D$990,'Ind''l no''s claimed'!A61)</f>
        <v>1</v>
      </c>
      <c r="D61" s="19">
        <v>60</v>
      </c>
      <c r="E61" s="2">
        <f>COUNTIF('Ladies results'!$D$20:$D$714,'Ind''l no''s claimed'!D61)</f>
        <v>0</v>
      </c>
    </row>
    <row r="62" spans="1:5" x14ac:dyDescent="0.35">
      <c r="A62" s="19">
        <v>61</v>
      </c>
      <c r="B62" s="2">
        <f>COUNTIF('Mens results'!$D$33:$D$990,'Ind''l no''s claimed'!A62)</f>
        <v>1</v>
      </c>
      <c r="D62" s="19">
        <v>61</v>
      </c>
      <c r="E62" s="2">
        <f>COUNTIF('Ladies results'!$D$20:$D$714,'Ind''l no''s claimed'!D62)</f>
        <v>0</v>
      </c>
    </row>
    <row r="63" spans="1:5" x14ac:dyDescent="0.35">
      <c r="A63" s="19">
        <v>62</v>
      </c>
      <c r="B63" s="2">
        <f>COUNTIF('Mens results'!$D$33:$D$990,'Ind''l no''s claimed'!A63)</f>
        <v>1</v>
      </c>
      <c r="D63" s="19">
        <v>62</v>
      </c>
      <c r="E63" s="2">
        <f>COUNTIF('Ladies results'!$D$20:$D$714,'Ind''l no''s claimed'!D63)</f>
        <v>0</v>
      </c>
    </row>
    <row r="64" spans="1:5" x14ac:dyDescent="0.35">
      <c r="A64" s="19">
        <v>63</v>
      </c>
      <c r="B64" s="2">
        <f>COUNTIF('Mens results'!$D$33:$D$990,'Ind''l no''s claimed'!A64)</f>
        <v>1</v>
      </c>
      <c r="D64" s="19">
        <v>63</v>
      </c>
      <c r="E64" s="2">
        <f>COUNTIF('Ladies results'!$D$20:$D$714,'Ind''l no''s claimed'!D64)</f>
        <v>0</v>
      </c>
    </row>
    <row r="65" spans="1:5" x14ac:dyDescent="0.35">
      <c r="A65" s="19">
        <v>64</v>
      </c>
      <c r="B65" s="2">
        <f>COUNTIF('Mens results'!$D$33:$D$990,'Ind''l no''s claimed'!A65)</f>
        <v>1</v>
      </c>
      <c r="D65" s="19">
        <v>64</v>
      </c>
      <c r="E65" s="2">
        <f>COUNTIF('Ladies results'!$D$20:$D$714,'Ind''l no''s claimed'!D65)</f>
        <v>0</v>
      </c>
    </row>
    <row r="66" spans="1:5" x14ac:dyDescent="0.35">
      <c r="A66" s="19">
        <v>65</v>
      </c>
      <c r="B66" s="2">
        <f>COUNTIF('Mens results'!$D$33:$D$990,'Ind''l no''s claimed'!A66)</f>
        <v>1</v>
      </c>
      <c r="D66" s="19">
        <v>65</v>
      </c>
      <c r="E66" s="2">
        <f>COUNTIF('Ladies results'!$D$20:$D$714,'Ind''l no''s claimed'!D66)</f>
        <v>0</v>
      </c>
    </row>
    <row r="67" spans="1:5" x14ac:dyDescent="0.35">
      <c r="A67" s="19">
        <v>66</v>
      </c>
      <c r="B67" s="2">
        <f>COUNTIF('Mens results'!$D$33:$D$990,'Ind''l no''s claimed'!A67)</f>
        <v>1</v>
      </c>
      <c r="D67" s="19">
        <v>66</v>
      </c>
      <c r="E67" s="2">
        <f>COUNTIF('Ladies results'!$D$20:$D$714,'Ind''l no''s claimed'!D67)</f>
        <v>0</v>
      </c>
    </row>
    <row r="68" spans="1:5" x14ac:dyDescent="0.35">
      <c r="A68" s="19">
        <v>67</v>
      </c>
      <c r="B68" s="2">
        <f>COUNTIF('Mens results'!$D$33:$D$990,'Ind''l no''s claimed'!A68)</f>
        <v>1</v>
      </c>
      <c r="D68" s="19">
        <v>67</v>
      </c>
      <c r="E68" s="2">
        <f>COUNTIF('Ladies results'!$D$20:$D$714,'Ind''l no''s claimed'!D68)</f>
        <v>0</v>
      </c>
    </row>
    <row r="69" spans="1:5" x14ac:dyDescent="0.35">
      <c r="A69" s="19">
        <v>68</v>
      </c>
      <c r="B69" s="2">
        <f>COUNTIF('Mens results'!$D$33:$D$990,'Ind''l no''s claimed'!A69)</f>
        <v>1</v>
      </c>
      <c r="D69" s="19">
        <v>68</v>
      </c>
      <c r="E69" s="2">
        <f>COUNTIF('Ladies results'!$D$20:$D$714,'Ind''l no''s claimed'!D69)</f>
        <v>0</v>
      </c>
    </row>
    <row r="70" spans="1:5" x14ac:dyDescent="0.35">
      <c r="A70" s="19">
        <v>69</v>
      </c>
      <c r="B70" s="2">
        <f>COUNTIF('Mens results'!$D$33:$D$990,'Ind''l no''s claimed'!A70)</f>
        <v>1</v>
      </c>
      <c r="D70" s="19">
        <v>69</v>
      </c>
      <c r="E70" s="2">
        <f>COUNTIF('Ladies results'!$D$20:$D$714,'Ind''l no''s claimed'!D70)</f>
        <v>0</v>
      </c>
    </row>
    <row r="71" spans="1:5" x14ac:dyDescent="0.35">
      <c r="A71" s="19">
        <v>70</v>
      </c>
      <c r="B71" s="2">
        <f>COUNTIF('Mens results'!$D$33:$D$990,'Ind''l no''s claimed'!A71)</f>
        <v>1</v>
      </c>
      <c r="D71" s="19">
        <v>70</v>
      </c>
      <c r="E71" s="2">
        <f>COUNTIF('Ladies results'!$D$20:$D$714,'Ind''l no''s claimed'!D71)</f>
        <v>0</v>
      </c>
    </row>
    <row r="72" spans="1:5" x14ac:dyDescent="0.35">
      <c r="A72" s="19">
        <v>71</v>
      </c>
      <c r="B72" s="2">
        <f>COUNTIF('Mens results'!$D$33:$D$990,'Ind''l no''s claimed'!A72)</f>
        <v>1</v>
      </c>
      <c r="D72" s="19">
        <v>71</v>
      </c>
      <c r="E72" s="2">
        <f>COUNTIF('Ladies results'!$D$20:$D$714,'Ind''l no''s claimed'!D72)</f>
        <v>0</v>
      </c>
    </row>
    <row r="73" spans="1:5" x14ac:dyDescent="0.35">
      <c r="A73" s="19">
        <v>72</v>
      </c>
      <c r="B73" s="2">
        <f>COUNTIF('Mens results'!$D$33:$D$990,'Ind''l no''s claimed'!A73)</f>
        <v>1</v>
      </c>
      <c r="D73" s="19">
        <v>72</v>
      </c>
      <c r="E73" s="2">
        <f>COUNTIF('Ladies results'!$D$20:$D$714,'Ind''l no''s claimed'!D73)</f>
        <v>0</v>
      </c>
    </row>
    <row r="74" spans="1:5" x14ac:dyDescent="0.35">
      <c r="A74" s="19">
        <v>73</v>
      </c>
      <c r="B74" s="2">
        <f>COUNTIF('Mens results'!$D$33:$D$990,'Ind''l no''s claimed'!A74)</f>
        <v>1</v>
      </c>
      <c r="D74" s="19">
        <v>73</v>
      </c>
      <c r="E74" s="2">
        <f>COUNTIF('Ladies results'!$D$20:$D$714,'Ind''l no''s claimed'!D74)</f>
        <v>0</v>
      </c>
    </row>
    <row r="75" spans="1:5" x14ac:dyDescent="0.35">
      <c r="A75" s="19">
        <v>74</v>
      </c>
      <c r="B75" s="2">
        <f>COUNTIF('Mens results'!$D$33:$D$990,'Ind''l no''s claimed'!A75)</f>
        <v>1</v>
      </c>
      <c r="D75" s="19">
        <v>74</v>
      </c>
      <c r="E75" s="2">
        <f>COUNTIF('Ladies results'!$D$20:$D$714,'Ind''l no''s claimed'!D75)</f>
        <v>0</v>
      </c>
    </row>
    <row r="76" spans="1:5" x14ac:dyDescent="0.35">
      <c r="A76" s="19">
        <v>75</v>
      </c>
      <c r="B76" s="2">
        <f>COUNTIF('Mens results'!$D$33:$D$990,'Ind''l no''s claimed'!A76)</f>
        <v>1</v>
      </c>
      <c r="D76" s="19">
        <v>75</v>
      </c>
      <c r="E76" s="2">
        <f>COUNTIF('Ladies results'!$D$20:$D$714,'Ind''l no''s claimed'!D76)</f>
        <v>0</v>
      </c>
    </row>
    <row r="77" spans="1:5" x14ac:dyDescent="0.35">
      <c r="A77" s="19">
        <v>76</v>
      </c>
      <c r="B77" s="2">
        <f>COUNTIF('Mens results'!$D$33:$D$990,'Ind''l no''s claimed'!A77)</f>
        <v>1</v>
      </c>
      <c r="D77" s="19">
        <v>76</v>
      </c>
      <c r="E77" s="2">
        <f>COUNTIF('Ladies results'!$D$20:$D$714,'Ind''l no''s claimed'!D77)</f>
        <v>0</v>
      </c>
    </row>
    <row r="78" spans="1:5" x14ac:dyDescent="0.35">
      <c r="A78" s="19">
        <v>77</v>
      </c>
      <c r="B78" s="2">
        <f>COUNTIF('Mens results'!$D$33:$D$990,'Ind''l no''s claimed'!A78)</f>
        <v>1</v>
      </c>
      <c r="D78" s="19">
        <v>77</v>
      </c>
      <c r="E78" s="2">
        <f>COUNTIF('Ladies results'!$D$20:$D$714,'Ind''l no''s claimed'!D78)</f>
        <v>0</v>
      </c>
    </row>
    <row r="79" spans="1:5" x14ac:dyDescent="0.35">
      <c r="A79" s="19">
        <v>78</v>
      </c>
      <c r="B79" s="2">
        <f>COUNTIF('Mens results'!$D$33:$D$990,'Ind''l no''s claimed'!A79)</f>
        <v>1</v>
      </c>
      <c r="D79" s="19">
        <v>78</v>
      </c>
      <c r="E79" s="2">
        <f>COUNTIF('Ladies results'!$D$20:$D$714,'Ind''l no''s claimed'!D79)</f>
        <v>0</v>
      </c>
    </row>
    <row r="80" spans="1:5" x14ac:dyDescent="0.35">
      <c r="A80" s="19">
        <v>79</v>
      </c>
      <c r="B80" s="2">
        <f>COUNTIF('Mens results'!$D$33:$D$990,'Ind''l no''s claimed'!A80)</f>
        <v>1</v>
      </c>
      <c r="D80" s="19">
        <v>79</v>
      </c>
      <c r="E80" s="2">
        <f>COUNTIF('Ladies results'!$D$20:$D$714,'Ind''l no''s claimed'!D80)</f>
        <v>0</v>
      </c>
    </row>
    <row r="81" spans="1:5" x14ac:dyDescent="0.35">
      <c r="A81" s="19">
        <v>80</v>
      </c>
      <c r="B81" s="2">
        <f>COUNTIF('Mens results'!$D$33:$D$990,'Ind''l no''s claimed'!A81)</f>
        <v>1</v>
      </c>
      <c r="D81" s="19">
        <v>80</v>
      </c>
      <c r="E81" s="2">
        <f>COUNTIF('Ladies results'!$D$20:$D$714,'Ind''l no''s claimed'!D81)</f>
        <v>0</v>
      </c>
    </row>
    <row r="82" spans="1:5" x14ac:dyDescent="0.35">
      <c r="A82" s="19">
        <v>81</v>
      </c>
      <c r="B82" s="2">
        <f>COUNTIF('Mens results'!$D$33:$D$990,'Ind''l no''s claimed'!A82)</f>
        <v>1</v>
      </c>
      <c r="D82" s="19">
        <v>81</v>
      </c>
      <c r="E82" s="2">
        <f>COUNTIF('Ladies results'!$D$20:$D$714,'Ind''l no''s claimed'!D82)</f>
        <v>0</v>
      </c>
    </row>
    <row r="83" spans="1:5" x14ac:dyDescent="0.35">
      <c r="A83" s="19">
        <v>82</v>
      </c>
      <c r="B83" s="2">
        <f>COUNTIF('Mens results'!$D$33:$D$990,'Ind''l no''s claimed'!A83)</f>
        <v>1</v>
      </c>
      <c r="D83" s="19">
        <v>82</v>
      </c>
      <c r="E83" s="2">
        <f>COUNTIF('Ladies results'!$D$20:$D$714,'Ind''l no''s claimed'!D83)</f>
        <v>0</v>
      </c>
    </row>
    <row r="84" spans="1:5" x14ac:dyDescent="0.35">
      <c r="A84" s="19">
        <v>83</v>
      </c>
      <c r="B84" s="2">
        <f>COUNTIF('Mens results'!$D$33:$D$990,'Ind''l no''s claimed'!A84)</f>
        <v>1</v>
      </c>
      <c r="D84" s="19">
        <v>83</v>
      </c>
      <c r="E84" s="2">
        <f>COUNTIF('Ladies results'!$D$20:$D$714,'Ind''l no''s claimed'!D84)</f>
        <v>0</v>
      </c>
    </row>
    <row r="85" spans="1:5" x14ac:dyDescent="0.35">
      <c r="A85" s="19">
        <v>84</v>
      </c>
      <c r="B85" s="2">
        <f>COUNTIF('Mens results'!$D$33:$D$990,'Ind''l no''s claimed'!A85)</f>
        <v>1</v>
      </c>
      <c r="D85" s="19">
        <v>84</v>
      </c>
      <c r="E85" s="2">
        <f>COUNTIF('Ladies results'!$D$20:$D$714,'Ind''l no''s claimed'!D85)</f>
        <v>0</v>
      </c>
    </row>
    <row r="86" spans="1:5" x14ac:dyDescent="0.35">
      <c r="A86" s="19">
        <v>85</v>
      </c>
      <c r="B86" s="2">
        <f>COUNTIF('Mens results'!$D$33:$D$990,'Ind''l no''s claimed'!A86)</f>
        <v>1</v>
      </c>
      <c r="D86" s="19">
        <v>85</v>
      </c>
      <c r="E86" s="2">
        <f>COUNTIF('Ladies results'!$D$20:$D$714,'Ind''l no''s claimed'!D86)</f>
        <v>0</v>
      </c>
    </row>
    <row r="87" spans="1:5" x14ac:dyDescent="0.35">
      <c r="A87" s="19">
        <v>86</v>
      </c>
      <c r="B87" s="2">
        <f>COUNTIF('Mens results'!$D$33:$D$990,'Ind''l no''s claimed'!A87)</f>
        <v>1</v>
      </c>
      <c r="D87" s="19">
        <v>86</v>
      </c>
      <c r="E87" s="2">
        <f>COUNTIF('Ladies results'!$D$20:$D$714,'Ind''l no''s claimed'!D87)</f>
        <v>0</v>
      </c>
    </row>
    <row r="88" spans="1:5" x14ac:dyDescent="0.35">
      <c r="A88" s="19">
        <v>87</v>
      </c>
      <c r="B88" s="2">
        <f>COUNTIF('Mens results'!$D$33:$D$990,'Ind''l no''s claimed'!A88)</f>
        <v>1</v>
      </c>
      <c r="D88" s="19">
        <v>87</v>
      </c>
      <c r="E88" s="2">
        <f>COUNTIF('Ladies results'!$D$20:$D$714,'Ind''l no''s claimed'!D88)</f>
        <v>0</v>
      </c>
    </row>
    <row r="89" spans="1:5" x14ac:dyDescent="0.35">
      <c r="A89" s="19">
        <v>88</v>
      </c>
      <c r="B89" s="2">
        <f>COUNTIF('Mens results'!$D$33:$D$990,'Ind''l no''s claimed'!A89)</f>
        <v>1</v>
      </c>
      <c r="D89" s="19">
        <v>88</v>
      </c>
      <c r="E89" s="2">
        <f>COUNTIF('Ladies results'!$D$20:$D$714,'Ind''l no''s claimed'!D89)</f>
        <v>0</v>
      </c>
    </row>
    <row r="90" spans="1:5" x14ac:dyDescent="0.35">
      <c r="A90" s="19">
        <v>89</v>
      </c>
      <c r="B90" s="2">
        <f>COUNTIF('Mens results'!$D$33:$D$990,'Ind''l no''s claimed'!A90)</f>
        <v>1</v>
      </c>
      <c r="D90" s="19">
        <v>89</v>
      </c>
      <c r="E90" s="2">
        <f>COUNTIF('Ladies results'!$D$20:$D$714,'Ind''l no''s claimed'!D90)</f>
        <v>0</v>
      </c>
    </row>
    <row r="91" spans="1:5" x14ac:dyDescent="0.35">
      <c r="A91" s="19">
        <v>90</v>
      </c>
      <c r="B91" s="2">
        <f>COUNTIF('Mens results'!$D$33:$D$990,'Ind''l no''s claimed'!A91)</f>
        <v>1</v>
      </c>
      <c r="D91" s="19">
        <v>90</v>
      </c>
      <c r="E91" s="2">
        <f>COUNTIF('Ladies results'!$D$20:$D$714,'Ind''l no''s claimed'!D91)</f>
        <v>0</v>
      </c>
    </row>
    <row r="92" spans="1:5" x14ac:dyDescent="0.35">
      <c r="A92" s="19">
        <v>91</v>
      </c>
      <c r="B92" s="2">
        <f>COUNTIF('Mens results'!$D$33:$D$990,'Ind''l no''s claimed'!A92)</f>
        <v>1</v>
      </c>
      <c r="D92" s="19">
        <v>91</v>
      </c>
      <c r="E92" s="2">
        <f>COUNTIF('Ladies results'!$D$20:$D$714,'Ind''l no''s claimed'!D92)</f>
        <v>0</v>
      </c>
    </row>
    <row r="93" spans="1:5" x14ac:dyDescent="0.35">
      <c r="A93" s="19">
        <v>92</v>
      </c>
      <c r="B93" s="2">
        <f>COUNTIF('Mens results'!$D$33:$D$990,'Ind''l no''s claimed'!A93)</f>
        <v>1</v>
      </c>
      <c r="D93" s="19">
        <v>92</v>
      </c>
      <c r="E93" s="2">
        <f>COUNTIF('Ladies results'!$D$20:$D$714,'Ind''l no''s claimed'!D93)</f>
        <v>0</v>
      </c>
    </row>
    <row r="94" spans="1:5" x14ac:dyDescent="0.35">
      <c r="A94" s="19">
        <v>93</v>
      </c>
      <c r="B94" s="2">
        <f>COUNTIF('Mens results'!$D$33:$D$990,'Ind''l no''s claimed'!A94)</f>
        <v>1</v>
      </c>
      <c r="D94" s="19">
        <v>93</v>
      </c>
      <c r="E94" s="2">
        <f>COUNTIF('Ladies results'!$D$20:$D$714,'Ind''l no''s claimed'!D94)</f>
        <v>0</v>
      </c>
    </row>
    <row r="95" spans="1:5" x14ac:dyDescent="0.35">
      <c r="A95" s="19">
        <v>94</v>
      </c>
      <c r="B95" s="2">
        <f>COUNTIF('Mens results'!$D$33:$D$990,'Ind''l no''s claimed'!A95)</f>
        <v>1</v>
      </c>
      <c r="D95" s="19">
        <v>94</v>
      </c>
      <c r="E95" s="2">
        <f>COUNTIF('Ladies results'!$D$20:$D$714,'Ind''l no''s claimed'!D95)</f>
        <v>0</v>
      </c>
    </row>
    <row r="96" spans="1:5" x14ac:dyDescent="0.35">
      <c r="A96" s="19">
        <v>95</v>
      </c>
      <c r="B96" s="2">
        <f>COUNTIF('Mens results'!$D$33:$D$990,'Ind''l no''s claimed'!A96)</f>
        <v>1</v>
      </c>
      <c r="D96" s="19">
        <v>95</v>
      </c>
      <c r="E96" s="2">
        <f>COUNTIF('Ladies results'!$D$20:$D$714,'Ind''l no''s claimed'!D96)</f>
        <v>0</v>
      </c>
    </row>
    <row r="97" spans="1:5" x14ac:dyDescent="0.35">
      <c r="A97" s="19">
        <v>96</v>
      </c>
      <c r="B97" s="2">
        <f>COUNTIF('Mens results'!$D$33:$D$990,'Ind''l no''s claimed'!A97)</f>
        <v>1</v>
      </c>
      <c r="D97" s="19">
        <v>96</v>
      </c>
      <c r="E97" s="2">
        <f>COUNTIF('Ladies results'!$D$20:$D$714,'Ind''l no''s claimed'!D97)</f>
        <v>0</v>
      </c>
    </row>
    <row r="98" spans="1:5" x14ac:dyDescent="0.35">
      <c r="A98" s="19">
        <v>97</v>
      </c>
      <c r="B98" s="2">
        <f>COUNTIF('Mens results'!$D$33:$D$990,'Ind''l no''s claimed'!A98)</f>
        <v>1</v>
      </c>
      <c r="D98" s="19">
        <v>97</v>
      </c>
      <c r="E98" s="2">
        <f>COUNTIF('Ladies results'!$D$20:$D$714,'Ind''l no''s claimed'!D98)</f>
        <v>0</v>
      </c>
    </row>
    <row r="99" spans="1:5" x14ac:dyDescent="0.35">
      <c r="A99" s="19">
        <v>98</v>
      </c>
      <c r="B99" s="2">
        <f>COUNTIF('Mens results'!$D$33:$D$990,'Ind''l no''s claimed'!A99)</f>
        <v>1</v>
      </c>
      <c r="D99" s="19">
        <v>98</v>
      </c>
      <c r="E99" s="2">
        <f>COUNTIF('Ladies results'!$D$20:$D$714,'Ind''l no''s claimed'!D99)</f>
        <v>0</v>
      </c>
    </row>
    <row r="100" spans="1:5" x14ac:dyDescent="0.35">
      <c r="A100" s="19">
        <v>99</v>
      </c>
      <c r="B100" s="2">
        <f>COUNTIF('Mens results'!$D$33:$D$990,'Ind''l no''s claimed'!A100)</f>
        <v>1</v>
      </c>
      <c r="D100" s="19">
        <v>99</v>
      </c>
      <c r="E100" s="2">
        <f>COUNTIF('Ladies results'!$D$20:$D$714,'Ind''l no''s claimed'!D100)</f>
        <v>0</v>
      </c>
    </row>
    <row r="101" spans="1:5" x14ac:dyDescent="0.35">
      <c r="A101" s="19">
        <v>100</v>
      </c>
      <c r="B101" s="2">
        <f>COUNTIF('Mens results'!$D$33:$D$990,'Ind''l no''s claimed'!A101)</f>
        <v>1</v>
      </c>
      <c r="D101" s="19">
        <v>100</v>
      </c>
      <c r="E101" s="2">
        <f>COUNTIF('Ladies results'!$D$20:$D$714,'Ind''l no''s claimed'!D101)</f>
        <v>0</v>
      </c>
    </row>
    <row r="102" spans="1:5" x14ac:dyDescent="0.35">
      <c r="A102" s="19">
        <v>101</v>
      </c>
      <c r="B102" s="2">
        <f>COUNTIF('Mens results'!$D$33:$D$990,'Ind''l no''s claimed'!A102)</f>
        <v>1</v>
      </c>
      <c r="D102" s="19">
        <v>101</v>
      </c>
      <c r="E102" s="2">
        <f>COUNTIF('Ladies results'!$D$20:$D$714,'Ind''l no''s claimed'!D102)</f>
        <v>0</v>
      </c>
    </row>
    <row r="103" spans="1:5" x14ac:dyDescent="0.35">
      <c r="A103" s="19">
        <v>102</v>
      </c>
      <c r="B103" s="2">
        <f>COUNTIF('Mens results'!$D$33:$D$990,'Ind''l no''s claimed'!A103)</f>
        <v>1</v>
      </c>
      <c r="D103" s="19">
        <v>102</v>
      </c>
      <c r="E103" s="2">
        <f>COUNTIF('Ladies results'!$D$20:$D$714,'Ind''l no''s claimed'!D103)</f>
        <v>0</v>
      </c>
    </row>
    <row r="104" spans="1:5" x14ac:dyDescent="0.35">
      <c r="A104" s="19">
        <v>103</v>
      </c>
      <c r="B104" s="2">
        <f>COUNTIF('Mens results'!$D$33:$D$990,'Ind''l no''s claimed'!A104)</f>
        <v>1</v>
      </c>
      <c r="D104" s="19">
        <v>103</v>
      </c>
      <c r="E104" s="2">
        <f>COUNTIF('Ladies results'!$D$20:$D$714,'Ind''l no''s claimed'!D104)</f>
        <v>0</v>
      </c>
    </row>
    <row r="105" spans="1:5" x14ac:dyDescent="0.35">
      <c r="A105" s="19">
        <v>104</v>
      </c>
      <c r="B105" s="2">
        <f>COUNTIF('Mens results'!$D$33:$D$990,'Ind''l no''s claimed'!A105)</f>
        <v>1</v>
      </c>
      <c r="D105" s="19">
        <v>104</v>
      </c>
      <c r="E105" s="2">
        <f>COUNTIF('Ladies results'!$D$20:$D$714,'Ind''l no''s claimed'!D105)</f>
        <v>0</v>
      </c>
    </row>
    <row r="106" spans="1:5" x14ac:dyDescent="0.35">
      <c r="A106" s="19">
        <v>105</v>
      </c>
      <c r="B106" s="2">
        <f>COUNTIF('Mens results'!$D$33:$D$990,'Ind''l no''s claimed'!A106)</f>
        <v>1</v>
      </c>
      <c r="D106" s="19">
        <v>105</v>
      </c>
      <c r="E106" s="2">
        <f>COUNTIF('Ladies results'!$D$20:$D$714,'Ind''l no''s claimed'!D106)</f>
        <v>0</v>
      </c>
    </row>
    <row r="107" spans="1:5" x14ac:dyDescent="0.35">
      <c r="A107" s="19">
        <v>106</v>
      </c>
      <c r="B107" s="2">
        <f>COUNTIF('Mens results'!$D$33:$D$990,'Ind''l no''s claimed'!A107)</f>
        <v>1</v>
      </c>
      <c r="D107" s="19">
        <v>106</v>
      </c>
      <c r="E107" s="2">
        <f>COUNTIF('Ladies results'!$D$20:$D$714,'Ind''l no''s claimed'!D107)</f>
        <v>0</v>
      </c>
    </row>
    <row r="108" spans="1:5" x14ac:dyDescent="0.35">
      <c r="A108" s="19">
        <v>107</v>
      </c>
      <c r="B108" s="2">
        <f>COUNTIF('Mens results'!$D$33:$D$990,'Ind''l no''s claimed'!A108)</f>
        <v>1</v>
      </c>
      <c r="D108" s="19">
        <v>107</v>
      </c>
      <c r="E108" s="2">
        <f>COUNTIF('Ladies results'!$D$20:$D$714,'Ind''l no''s claimed'!D108)</f>
        <v>0</v>
      </c>
    </row>
    <row r="109" spans="1:5" x14ac:dyDescent="0.35">
      <c r="A109" s="19">
        <v>108</v>
      </c>
      <c r="B109" s="2">
        <f>COUNTIF('Mens results'!$D$33:$D$990,'Ind''l no''s claimed'!A109)</f>
        <v>1</v>
      </c>
      <c r="D109" s="19">
        <v>108</v>
      </c>
      <c r="E109" s="2">
        <f>COUNTIF('Ladies results'!$D$20:$D$714,'Ind''l no''s claimed'!D109)</f>
        <v>0</v>
      </c>
    </row>
    <row r="110" spans="1:5" x14ac:dyDescent="0.35">
      <c r="A110" s="19">
        <v>109</v>
      </c>
      <c r="B110" s="2">
        <f>COUNTIF('Mens results'!$D$33:$D$990,'Ind''l no''s claimed'!A110)</f>
        <v>1</v>
      </c>
      <c r="D110" s="19">
        <v>109</v>
      </c>
      <c r="E110" s="2">
        <f>COUNTIF('Ladies results'!$D$20:$D$714,'Ind''l no''s claimed'!D110)</f>
        <v>0</v>
      </c>
    </row>
    <row r="111" spans="1:5" x14ac:dyDescent="0.35">
      <c r="A111" s="19">
        <v>110</v>
      </c>
      <c r="B111" s="2">
        <f>COUNTIF('Mens results'!$D$33:$D$990,'Ind''l no''s claimed'!A111)</f>
        <v>1</v>
      </c>
      <c r="D111" s="19">
        <v>110</v>
      </c>
      <c r="E111" s="2">
        <f>COUNTIF('Ladies results'!$D$20:$D$714,'Ind''l no''s claimed'!D111)</f>
        <v>0</v>
      </c>
    </row>
    <row r="112" spans="1:5" x14ac:dyDescent="0.35">
      <c r="A112" s="19">
        <v>111</v>
      </c>
      <c r="B112" s="2">
        <f>COUNTIF('Mens results'!$D$33:$D$990,'Ind''l no''s claimed'!A112)</f>
        <v>1</v>
      </c>
      <c r="D112" s="19">
        <v>111</v>
      </c>
      <c r="E112" s="2">
        <f>COUNTIF('Ladies results'!$D$20:$D$714,'Ind''l no''s claimed'!D112)</f>
        <v>0</v>
      </c>
    </row>
    <row r="113" spans="1:5" x14ac:dyDescent="0.35">
      <c r="A113" s="19">
        <v>112</v>
      </c>
      <c r="B113" s="2">
        <f>COUNTIF('Mens results'!$D$33:$D$990,'Ind''l no''s claimed'!A113)</f>
        <v>1</v>
      </c>
      <c r="D113" s="19">
        <v>112</v>
      </c>
      <c r="E113" s="2">
        <f>COUNTIF('Ladies results'!$D$20:$D$714,'Ind''l no''s claimed'!D113)</f>
        <v>0</v>
      </c>
    </row>
    <row r="114" spans="1:5" x14ac:dyDescent="0.35">
      <c r="A114" s="19">
        <v>113</v>
      </c>
      <c r="B114" s="2">
        <f>COUNTIF('Mens results'!$D$33:$D$990,'Ind''l no''s claimed'!A114)</f>
        <v>1</v>
      </c>
      <c r="D114" s="19">
        <v>113</v>
      </c>
      <c r="E114" s="2">
        <f>COUNTIF('Ladies results'!$D$20:$D$714,'Ind''l no''s claimed'!D114)</f>
        <v>0</v>
      </c>
    </row>
    <row r="115" spans="1:5" x14ac:dyDescent="0.35">
      <c r="A115" s="19">
        <v>114</v>
      </c>
      <c r="B115" s="2">
        <f>COUNTIF('Mens results'!$D$33:$D$990,'Ind''l no''s claimed'!A115)</f>
        <v>1</v>
      </c>
      <c r="D115" s="19">
        <v>114</v>
      </c>
      <c r="E115" s="2">
        <f>COUNTIF('Ladies results'!$D$20:$D$714,'Ind''l no''s claimed'!D115)</f>
        <v>0</v>
      </c>
    </row>
    <row r="116" spans="1:5" x14ac:dyDescent="0.35">
      <c r="A116" s="19">
        <v>115</v>
      </c>
      <c r="B116" s="2">
        <f>COUNTIF('Mens results'!$D$33:$D$990,'Ind''l no''s claimed'!A116)</f>
        <v>0</v>
      </c>
      <c r="D116" s="19">
        <v>115</v>
      </c>
      <c r="E116" s="2">
        <f>COUNTIF('Ladies results'!$D$20:$D$714,'Ind''l no''s claimed'!D116)</f>
        <v>0</v>
      </c>
    </row>
    <row r="117" spans="1:5" x14ac:dyDescent="0.35">
      <c r="A117" s="19">
        <v>116</v>
      </c>
      <c r="B117" s="2">
        <f>COUNTIF('Mens results'!$D$33:$D$990,'Ind''l no''s claimed'!A117)</f>
        <v>0</v>
      </c>
      <c r="D117" s="19">
        <v>116</v>
      </c>
      <c r="E117" s="2">
        <f>COUNTIF('Ladies results'!$D$20:$D$714,'Ind''l no''s claimed'!D117)</f>
        <v>0</v>
      </c>
    </row>
    <row r="118" spans="1:5" x14ac:dyDescent="0.35">
      <c r="A118" s="19">
        <v>117</v>
      </c>
      <c r="B118" s="2">
        <f>COUNTIF('Mens results'!$D$33:$D$990,'Ind''l no''s claimed'!A118)</f>
        <v>0</v>
      </c>
      <c r="D118" s="19">
        <v>117</v>
      </c>
      <c r="E118" s="2">
        <f>COUNTIF('Ladies results'!$D$20:$D$714,'Ind''l no''s claimed'!D118)</f>
        <v>0</v>
      </c>
    </row>
    <row r="119" spans="1:5" x14ac:dyDescent="0.35">
      <c r="A119" s="19">
        <v>118</v>
      </c>
      <c r="B119" s="2">
        <f>COUNTIF('Mens results'!$D$33:$D$990,'Ind''l no''s claimed'!A119)</f>
        <v>0</v>
      </c>
      <c r="D119" s="19">
        <v>118</v>
      </c>
      <c r="E119" s="2">
        <f>COUNTIF('Ladies results'!$D$20:$D$714,'Ind''l no''s claimed'!D119)</f>
        <v>0</v>
      </c>
    </row>
    <row r="120" spans="1:5" x14ac:dyDescent="0.35">
      <c r="A120" s="19">
        <v>119</v>
      </c>
      <c r="B120" s="2">
        <f>COUNTIF('Mens results'!$D$33:$D$990,'Ind''l no''s claimed'!A120)</f>
        <v>0</v>
      </c>
      <c r="D120" s="19">
        <v>119</v>
      </c>
      <c r="E120" s="2">
        <f>COUNTIF('Ladies results'!$D$20:$D$714,'Ind''l no''s claimed'!D120)</f>
        <v>0</v>
      </c>
    </row>
    <row r="121" spans="1:5" x14ac:dyDescent="0.35">
      <c r="A121" s="19">
        <v>120</v>
      </c>
      <c r="B121" s="2">
        <f>COUNTIF('Mens results'!$D$33:$D$990,'Ind''l no''s claimed'!A121)</f>
        <v>0</v>
      </c>
      <c r="D121" s="19">
        <v>120</v>
      </c>
      <c r="E121" s="2">
        <f>COUNTIF('Ladies results'!$D$20:$D$714,'Ind''l no''s claimed'!D121)</f>
        <v>0</v>
      </c>
    </row>
    <row r="122" spans="1:5" x14ac:dyDescent="0.35">
      <c r="A122" s="19">
        <v>121</v>
      </c>
      <c r="B122" s="2">
        <f>COUNTIF('Mens results'!$D$33:$D$990,'Ind''l no''s claimed'!A122)</f>
        <v>0</v>
      </c>
      <c r="D122" s="19">
        <v>121</v>
      </c>
      <c r="E122" s="2">
        <f>COUNTIF('Ladies results'!$D$20:$D$714,'Ind''l no''s claimed'!D122)</f>
        <v>0</v>
      </c>
    </row>
    <row r="123" spans="1:5" x14ac:dyDescent="0.35">
      <c r="A123" s="19">
        <v>122</v>
      </c>
      <c r="B123" s="2">
        <f>COUNTIF('Mens results'!$D$33:$D$990,'Ind''l no''s claimed'!A123)</f>
        <v>0</v>
      </c>
      <c r="D123" s="19">
        <v>122</v>
      </c>
      <c r="E123" s="2">
        <f>COUNTIF('Ladies results'!$D$20:$D$714,'Ind''l no''s claimed'!D123)</f>
        <v>0</v>
      </c>
    </row>
    <row r="124" spans="1:5" x14ac:dyDescent="0.35">
      <c r="A124" s="19">
        <v>123</v>
      </c>
      <c r="B124" s="2">
        <f>COUNTIF('Mens results'!$D$33:$D$990,'Ind''l no''s claimed'!A124)</f>
        <v>0</v>
      </c>
      <c r="D124" s="19">
        <v>123</v>
      </c>
      <c r="E124" s="2">
        <f>COUNTIF('Ladies results'!$D$20:$D$714,'Ind''l no''s claimed'!D124)</f>
        <v>0</v>
      </c>
    </row>
    <row r="125" spans="1:5" x14ac:dyDescent="0.35">
      <c r="A125" s="19">
        <v>124</v>
      </c>
      <c r="B125" s="2">
        <f>COUNTIF('Mens results'!$D$33:$D$990,'Ind''l no''s claimed'!A125)</f>
        <v>0</v>
      </c>
      <c r="D125" s="19">
        <v>124</v>
      </c>
      <c r="E125" s="2">
        <f>COUNTIF('Ladies results'!$D$20:$D$714,'Ind''l no''s claimed'!D125)</f>
        <v>0</v>
      </c>
    </row>
    <row r="126" spans="1:5" x14ac:dyDescent="0.35">
      <c r="A126" s="19">
        <v>125</v>
      </c>
      <c r="B126" s="2">
        <f>COUNTIF('Mens results'!$D$33:$D$990,'Ind''l no''s claimed'!A126)</f>
        <v>0</v>
      </c>
      <c r="D126" s="19">
        <v>125</v>
      </c>
      <c r="E126" s="2">
        <f>COUNTIF('Ladies results'!$D$20:$D$714,'Ind''l no''s claimed'!D126)</f>
        <v>0</v>
      </c>
    </row>
    <row r="127" spans="1:5" x14ac:dyDescent="0.35">
      <c r="A127" s="19">
        <v>126</v>
      </c>
      <c r="B127" s="2">
        <f>COUNTIF('Mens results'!$D$33:$D$990,'Ind''l no''s claimed'!A127)</f>
        <v>0</v>
      </c>
      <c r="D127" s="19">
        <v>126</v>
      </c>
      <c r="E127" s="2">
        <f>COUNTIF('Ladies results'!$D$20:$D$714,'Ind''l no''s claimed'!D127)</f>
        <v>0</v>
      </c>
    </row>
    <row r="128" spans="1:5" x14ac:dyDescent="0.35">
      <c r="A128" s="19">
        <v>127</v>
      </c>
      <c r="B128" s="2">
        <f>COUNTIF('Mens results'!$D$33:$D$990,'Ind''l no''s claimed'!A128)</f>
        <v>0</v>
      </c>
      <c r="D128" s="19">
        <v>127</v>
      </c>
      <c r="E128" s="2">
        <f>COUNTIF('Ladies results'!$D$20:$D$714,'Ind''l no''s claimed'!D128)</f>
        <v>0</v>
      </c>
    </row>
    <row r="129" spans="1:5" x14ac:dyDescent="0.35">
      <c r="A129" s="19">
        <v>128</v>
      </c>
      <c r="B129" s="2">
        <f>COUNTIF('Mens results'!$D$33:$D$990,'Ind''l no''s claimed'!A129)</f>
        <v>0</v>
      </c>
      <c r="D129" s="19">
        <v>128</v>
      </c>
      <c r="E129" s="2">
        <f>COUNTIF('Ladies results'!$D$20:$D$714,'Ind''l no''s claimed'!D129)</f>
        <v>0</v>
      </c>
    </row>
    <row r="130" spans="1:5" x14ac:dyDescent="0.35">
      <c r="A130" s="19">
        <v>129</v>
      </c>
      <c r="B130" s="2">
        <f>COUNTIF('Mens results'!$D$33:$D$990,'Ind''l no''s claimed'!A130)</f>
        <v>0</v>
      </c>
      <c r="D130" s="19">
        <v>129</v>
      </c>
      <c r="E130" s="2">
        <f>COUNTIF('Ladies results'!$D$20:$D$714,'Ind''l no''s claimed'!D130)</f>
        <v>0</v>
      </c>
    </row>
    <row r="131" spans="1:5" x14ac:dyDescent="0.35">
      <c r="A131" s="19">
        <v>130</v>
      </c>
      <c r="B131" s="2">
        <f>COUNTIF('Mens results'!$D$33:$D$990,'Ind''l no''s claimed'!A131)</f>
        <v>0</v>
      </c>
      <c r="D131" s="19">
        <v>130</v>
      </c>
      <c r="E131" s="2">
        <f>COUNTIF('Ladies results'!$D$20:$D$714,'Ind''l no''s claimed'!D131)</f>
        <v>0</v>
      </c>
    </row>
    <row r="132" spans="1:5" x14ac:dyDescent="0.35">
      <c r="A132" s="19">
        <v>131</v>
      </c>
      <c r="B132" s="2">
        <f>COUNTIF('Mens results'!$D$33:$D$990,'Ind''l no''s claimed'!A132)</f>
        <v>0</v>
      </c>
      <c r="D132" s="19">
        <v>131</v>
      </c>
      <c r="E132" s="2">
        <f>COUNTIF('Ladies results'!$D$20:$D$714,'Ind''l no''s claimed'!D132)</f>
        <v>0</v>
      </c>
    </row>
    <row r="133" spans="1:5" x14ac:dyDescent="0.35">
      <c r="A133" s="19">
        <v>132</v>
      </c>
      <c r="B133" s="2">
        <f>COUNTIF('Mens results'!$D$33:$D$990,'Ind''l no''s claimed'!A133)</f>
        <v>0</v>
      </c>
      <c r="D133" s="19">
        <v>132</v>
      </c>
      <c r="E133" s="2">
        <f>COUNTIF('Ladies results'!$D$20:$D$714,'Ind''l no''s claimed'!D133)</f>
        <v>0</v>
      </c>
    </row>
    <row r="134" spans="1:5" x14ac:dyDescent="0.35">
      <c r="A134" s="19">
        <v>133</v>
      </c>
      <c r="B134" s="2">
        <f>COUNTIF('Mens results'!$D$33:$D$990,'Ind''l no''s claimed'!A134)</f>
        <v>0</v>
      </c>
      <c r="D134" s="19">
        <v>133</v>
      </c>
      <c r="E134" s="2">
        <f>COUNTIF('Ladies results'!$D$20:$D$714,'Ind''l no''s claimed'!D134)</f>
        <v>0</v>
      </c>
    </row>
    <row r="135" spans="1:5" x14ac:dyDescent="0.35">
      <c r="A135" s="19">
        <v>134</v>
      </c>
      <c r="B135" s="2">
        <f>COUNTIF('Mens results'!$D$33:$D$990,'Ind''l no''s claimed'!A135)</f>
        <v>0</v>
      </c>
      <c r="D135" s="19">
        <v>134</v>
      </c>
      <c r="E135" s="2">
        <f>COUNTIF('Ladies results'!$D$20:$D$714,'Ind''l no''s claimed'!D135)</f>
        <v>0</v>
      </c>
    </row>
    <row r="136" spans="1:5" x14ac:dyDescent="0.35">
      <c r="A136" s="19">
        <v>135</v>
      </c>
      <c r="B136" s="2">
        <f>COUNTIF('Mens results'!$D$33:$D$990,'Ind''l no''s claimed'!A136)</f>
        <v>0</v>
      </c>
      <c r="D136" s="19">
        <v>135</v>
      </c>
      <c r="E136" s="2">
        <f>COUNTIF('Ladies results'!$D$20:$D$714,'Ind''l no''s claimed'!D136)</f>
        <v>0</v>
      </c>
    </row>
    <row r="137" spans="1:5" x14ac:dyDescent="0.35">
      <c r="A137" s="19">
        <v>136</v>
      </c>
      <c r="B137" s="2">
        <f>COUNTIF('Mens results'!$D$33:$D$990,'Ind''l no''s claimed'!A137)</f>
        <v>0</v>
      </c>
      <c r="D137" s="19">
        <v>136</v>
      </c>
      <c r="E137" s="2">
        <f>COUNTIF('Ladies results'!$D$20:$D$714,'Ind''l no''s claimed'!D137)</f>
        <v>0</v>
      </c>
    </row>
    <row r="138" spans="1:5" x14ac:dyDescent="0.35">
      <c r="A138" s="19">
        <v>137</v>
      </c>
      <c r="B138" s="2">
        <f>COUNTIF('Mens results'!$D$33:$D$990,'Ind''l no''s claimed'!A138)</f>
        <v>0</v>
      </c>
      <c r="D138" s="19">
        <v>137</v>
      </c>
      <c r="E138" s="2">
        <f>COUNTIF('Ladies results'!$D$20:$D$714,'Ind''l no''s claimed'!D138)</f>
        <v>0</v>
      </c>
    </row>
    <row r="139" spans="1:5" x14ac:dyDescent="0.35">
      <c r="A139" s="19">
        <v>138</v>
      </c>
      <c r="B139" s="2">
        <f>COUNTIF('Mens results'!$D$33:$D$990,'Ind''l no''s claimed'!A139)</f>
        <v>0</v>
      </c>
      <c r="D139" s="19">
        <v>138</v>
      </c>
      <c r="E139" s="2">
        <f>COUNTIF('Ladies results'!$D$20:$D$714,'Ind''l no''s claimed'!D139)</f>
        <v>0</v>
      </c>
    </row>
    <row r="140" spans="1:5" x14ac:dyDescent="0.35">
      <c r="A140" s="19">
        <v>139</v>
      </c>
      <c r="B140" s="2">
        <f>COUNTIF('Mens results'!$D$33:$D$990,'Ind''l no''s claimed'!A140)</f>
        <v>0</v>
      </c>
      <c r="D140" s="19">
        <v>139</v>
      </c>
      <c r="E140" s="2">
        <f>COUNTIF('Ladies results'!$D$20:$D$714,'Ind''l no''s claimed'!D140)</f>
        <v>0</v>
      </c>
    </row>
    <row r="141" spans="1:5" x14ac:dyDescent="0.35">
      <c r="A141" s="19">
        <v>140</v>
      </c>
      <c r="B141" s="2">
        <f>COUNTIF('Mens results'!$D$33:$D$990,'Ind''l no''s claimed'!A141)</f>
        <v>0</v>
      </c>
      <c r="D141" s="19">
        <v>140</v>
      </c>
      <c r="E141" s="2">
        <f>COUNTIF('Ladies results'!$D$20:$D$714,'Ind''l no''s claimed'!D141)</f>
        <v>0</v>
      </c>
    </row>
    <row r="142" spans="1:5" x14ac:dyDescent="0.35">
      <c r="A142" s="19">
        <v>141</v>
      </c>
      <c r="B142" s="2">
        <f>COUNTIF('Mens results'!$D$33:$D$990,'Ind''l no''s claimed'!A142)</f>
        <v>0</v>
      </c>
      <c r="D142" s="19">
        <v>141</v>
      </c>
      <c r="E142" s="2">
        <f>COUNTIF('Ladies results'!$D$20:$D$714,'Ind''l no''s claimed'!D142)</f>
        <v>0</v>
      </c>
    </row>
    <row r="143" spans="1:5" x14ac:dyDescent="0.35">
      <c r="A143" s="19">
        <v>142</v>
      </c>
      <c r="B143" s="2">
        <f>COUNTIF('Mens results'!$D$33:$D$990,'Ind''l no''s claimed'!A143)</f>
        <v>0</v>
      </c>
      <c r="D143" s="19">
        <v>142</v>
      </c>
      <c r="E143" s="2">
        <f>COUNTIF('Ladies results'!$D$20:$D$714,'Ind''l no''s claimed'!D143)</f>
        <v>0</v>
      </c>
    </row>
    <row r="144" spans="1:5" x14ac:dyDescent="0.35">
      <c r="A144" s="19">
        <v>143</v>
      </c>
      <c r="B144" s="2">
        <f>COUNTIF('Mens results'!$D$33:$D$990,'Ind''l no''s claimed'!A144)</f>
        <v>0</v>
      </c>
      <c r="D144" s="19">
        <v>143</v>
      </c>
      <c r="E144" s="2">
        <f>COUNTIF('Ladies results'!$D$20:$D$714,'Ind''l no''s claimed'!D144)</f>
        <v>0</v>
      </c>
    </row>
    <row r="145" spans="1:5" x14ac:dyDescent="0.35">
      <c r="A145" s="19">
        <v>144</v>
      </c>
      <c r="B145" s="2">
        <f>COUNTIF('Mens results'!$D$33:$D$990,'Ind''l no''s claimed'!A145)</f>
        <v>0</v>
      </c>
      <c r="D145" s="19">
        <v>144</v>
      </c>
      <c r="E145" s="2">
        <f>COUNTIF('Ladies results'!$D$20:$D$714,'Ind''l no''s claimed'!D145)</f>
        <v>0</v>
      </c>
    </row>
    <row r="146" spans="1:5" x14ac:dyDescent="0.35">
      <c r="A146" s="19">
        <v>145</v>
      </c>
      <c r="B146" s="2">
        <f>COUNTIF('Mens results'!$D$33:$D$990,'Ind''l no''s claimed'!A146)</f>
        <v>0</v>
      </c>
      <c r="D146" s="19">
        <v>145</v>
      </c>
      <c r="E146" s="2">
        <f>COUNTIF('Ladies results'!$D$20:$D$714,'Ind''l no''s claimed'!D146)</f>
        <v>0</v>
      </c>
    </row>
    <row r="147" spans="1:5" x14ac:dyDescent="0.35">
      <c r="A147" s="19">
        <v>146</v>
      </c>
      <c r="B147" s="2">
        <f>COUNTIF('Mens results'!$D$33:$D$990,'Ind''l no''s claimed'!A147)</f>
        <v>0</v>
      </c>
      <c r="D147" s="19">
        <v>146</v>
      </c>
      <c r="E147" s="2">
        <f>COUNTIF('Ladies results'!$D$20:$D$714,'Ind''l no''s claimed'!D147)</f>
        <v>0</v>
      </c>
    </row>
    <row r="148" spans="1:5" x14ac:dyDescent="0.35">
      <c r="A148" s="19">
        <v>147</v>
      </c>
      <c r="B148" s="2">
        <f>COUNTIF('Mens results'!$D$33:$D$990,'Ind''l no''s claimed'!A148)</f>
        <v>0</v>
      </c>
      <c r="D148" s="19">
        <v>147</v>
      </c>
      <c r="E148" s="2">
        <f>COUNTIF('Ladies results'!$D$20:$D$714,'Ind''l no''s claimed'!D148)</f>
        <v>0</v>
      </c>
    </row>
    <row r="149" spans="1:5" x14ac:dyDescent="0.35">
      <c r="A149" s="19">
        <v>148</v>
      </c>
      <c r="B149" s="2">
        <f>COUNTIF('Mens results'!$D$33:$D$990,'Ind''l no''s claimed'!A149)</f>
        <v>0</v>
      </c>
      <c r="D149" s="19">
        <v>148</v>
      </c>
      <c r="E149" s="2">
        <f>COUNTIF('Ladies results'!$D$20:$D$714,'Ind''l no''s claimed'!D149)</f>
        <v>0</v>
      </c>
    </row>
    <row r="150" spans="1:5" x14ac:dyDescent="0.35">
      <c r="A150" s="19">
        <v>149</v>
      </c>
      <c r="B150" s="2">
        <f>COUNTIF('Mens results'!$D$33:$D$990,'Ind''l no''s claimed'!A150)</f>
        <v>0</v>
      </c>
      <c r="D150" s="19">
        <v>149</v>
      </c>
      <c r="E150" s="2">
        <f>COUNTIF('Ladies results'!$D$20:$D$714,'Ind''l no''s claimed'!D150)</f>
        <v>0</v>
      </c>
    </row>
    <row r="151" spans="1:5" x14ac:dyDescent="0.35">
      <c r="A151" s="19">
        <v>150</v>
      </c>
      <c r="B151" s="2">
        <f>COUNTIF('Mens results'!$D$33:$D$990,'Ind''l no''s claimed'!A151)</f>
        <v>0</v>
      </c>
      <c r="D151" s="19">
        <v>150</v>
      </c>
      <c r="E151" s="2">
        <f>COUNTIF('Ladies results'!$D$20:$D$714,'Ind''l no''s claimed'!D151)</f>
        <v>0</v>
      </c>
    </row>
    <row r="152" spans="1:5" x14ac:dyDescent="0.35">
      <c r="A152" s="19">
        <v>151</v>
      </c>
      <c r="B152" s="2">
        <f>COUNTIF('Mens results'!$D$33:$D$990,'Ind''l no''s claimed'!A152)</f>
        <v>0</v>
      </c>
      <c r="D152" s="19">
        <v>151</v>
      </c>
      <c r="E152" s="2">
        <f>COUNTIF('Ladies results'!$D$20:$D$714,'Ind''l no''s claimed'!D152)</f>
        <v>0</v>
      </c>
    </row>
    <row r="153" spans="1:5" x14ac:dyDescent="0.35">
      <c r="A153" s="19">
        <v>152</v>
      </c>
      <c r="B153" s="2">
        <f>COUNTIF('Mens results'!$D$33:$D$990,'Ind''l no''s claimed'!A153)</f>
        <v>0</v>
      </c>
      <c r="D153" s="19">
        <v>152</v>
      </c>
      <c r="E153" s="2">
        <f>COUNTIF('Ladies results'!$D$20:$D$714,'Ind''l no''s claimed'!D153)</f>
        <v>0</v>
      </c>
    </row>
    <row r="154" spans="1:5" x14ac:dyDescent="0.35">
      <c r="A154" s="19">
        <v>153</v>
      </c>
      <c r="B154" s="2">
        <f>COUNTIF('Mens results'!$D$33:$D$990,'Ind''l no''s claimed'!A154)</f>
        <v>0</v>
      </c>
      <c r="D154" s="19">
        <v>153</v>
      </c>
      <c r="E154" s="2">
        <f>COUNTIF('Ladies results'!$D$20:$D$714,'Ind''l no''s claimed'!D154)</f>
        <v>0</v>
      </c>
    </row>
    <row r="155" spans="1:5" x14ac:dyDescent="0.35">
      <c r="A155" s="19">
        <v>154</v>
      </c>
      <c r="B155" s="2">
        <f>COUNTIF('Mens results'!$D$33:$D$990,'Ind''l no''s claimed'!A155)</f>
        <v>0</v>
      </c>
      <c r="D155" s="19">
        <v>154</v>
      </c>
      <c r="E155" s="2">
        <f>COUNTIF('Ladies results'!$D$20:$D$714,'Ind''l no''s claimed'!D155)</f>
        <v>0</v>
      </c>
    </row>
    <row r="156" spans="1:5" x14ac:dyDescent="0.35">
      <c r="A156" s="19">
        <v>155</v>
      </c>
      <c r="B156" s="2">
        <f>COUNTIF('Mens results'!$D$33:$D$990,'Ind''l no''s claimed'!A156)</f>
        <v>0</v>
      </c>
      <c r="D156" s="19">
        <v>155</v>
      </c>
      <c r="E156" s="2">
        <f>COUNTIF('Ladies results'!$D$20:$D$714,'Ind''l no''s claimed'!D156)</f>
        <v>0</v>
      </c>
    </row>
    <row r="157" spans="1:5" x14ac:dyDescent="0.35">
      <c r="A157" s="19">
        <v>156</v>
      </c>
      <c r="B157" s="2">
        <f>COUNTIF('Mens results'!$D$33:$D$990,'Ind''l no''s claimed'!A157)</f>
        <v>0</v>
      </c>
      <c r="D157" s="19">
        <v>156</v>
      </c>
      <c r="E157" s="2">
        <f>COUNTIF('Ladies results'!$D$20:$D$714,'Ind''l no''s claimed'!D157)</f>
        <v>0</v>
      </c>
    </row>
    <row r="158" spans="1:5" x14ac:dyDescent="0.35">
      <c r="A158" s="19">
        <v>157</v>
      </c>
      <c r="B158" s="2">
        <f>COUNTIF('Mens results'!$D$33:$D$990,'Ind''l no''s claimed'!A158)</f>
        <v>0</v>
      </c>
      <c r="D158" s="19">
        <v>157</v>
      </c>
      <c r="E158" s="2">
        <f>COUNTIF('Ladies results'!$D$20:$D$714,'Ind''l no''s claimed'!D158)</f>
        <v>0</v>
      </c>
    </row>
    <row r="159" spans="1:5" x14ac:dyDescent="0.35">
      <c r="A159" s="19">
        <v>158</v>
      </c>
      <c r="B159" s="2">
        <f>COUNTIF('Mens results'!$D$33:$D$990,'Ind''l no''s claimed'!A159)</f>
        <v>0</v>
      </c>
      <c r="D159" s="19">
        <v>158</v>
      </c>
      <c r="E159" s="2">
        <f>COUNTIF('Ladies results'!$D$20:$D$714,'Ind''l no''s claimed'!D159)</f>
        <v>0</v>
      </c>
    </row>
    <row r="160" spans="1:5" x14ac:dyDescent="0.35">
      <c r="A160" s="19">
        <v>159</v>
      </c>
      <c r="B160" s="2">
        <f>COUNTIF('Mens results'!$D$33:$D$990,'Ind''l no''s claimed'!A160)</f>
        <v>0</v>
      </c>
      <c r="D160" s="19">
        <v>159</v>
      </c>
      <c r="E160" s="2">
        <f>COUNTIF('Ladies results'!$D$20:$D$714,'Ind''l no''s claimed'!D160)</f>
        <v>0</v>
      </c>
    </row>
    <row r="161" spans="1:5" x14ac:dyDescent="0.35">
      <c r="A161" s="19">
        <v>160</v>
      </c>
      <c r="B161" s="2">
        <f>COUNTIF('Mens results'!$D$33:$D$990,'Ind''l no''s claimed'!A161)</f>
        <v>0</v>
      </c>
      <c r="D161" s="19">
        <v>160</v>
      </c>
      <c r="E161" s="2">
        <f>COUNTIF('Ladies results'!$D$20:$D$714,'Ind''l no''s claimed'!D161)</f>
        <v>0</v>
      </c>
    </row>
    <row r="162" spans="1:5" x14ac:dyDescent="0.35">
      <c r="A162" s="19">
        <v>161</v>
      </c>
      <c r="B162" s="2">
        <f>COUNTIF('Mens results'!$D$33:$D$990,'Ind''l no''s claimed'!A162)</f>
        <v>0</v>
      </c>
      <c r="D162" s="19">
        <v>161</v>
      </c>
      <c r="E162" s="2">
        <f>COUNTIF('Ladies results'!$D$20:$D$714,'Ind''l no''s claimed'!D162)</f>
        <v>0</v>
      </c>
    </row>
    <row r="163" spans="1:5" x14ac:dyDescent="0.35">
      <c r="A163" s="19">
        <v>162</v>
      </c>
      <c r="B163" s="2">
        <f>COUNTIF('Mens results'!$D$33:$D$990,'Ind''l no''s claimed'!A163)</f>
        <v>0</v>
      </c>
      <c r="D163" s="19">
        <v>162</v>
      </c>
      <c r="E163" s="2">
        <f>COUNTIF('Ladies results'!$D$20:$D$714,'Ind''l no''s claimed'!D163)</f>
        <v>0</v>
      </c>
    </row>
    <row r="164" spans="1:5" x14ac:dyDescent="0.35">
      <c r="A164" s="19">
        <v>163</v>
      </c>
      <c r="B164" s="2">
        <f>COUNTIF('Mens results'!$D$33:$D$990,'Ind''l no''s claimed'!A164)</f>
        <v>0</v>
      </c>
      <c r="D164" s="19">
        <v>163</v>
      </c>
      <c r="E164" s="2">
        <f>COUNTIF('Ladies results'!$D$20:$D$714,'Ind''l no''s claimed'!D164)</f>
        <v>0</v>
      </c>
    </row>
    <row r="165" spans="1:5" x14ac:dyDescent="0.35">
      <c r="A165" s="19">
        <v>164</v>
      </c>
      <c r="B165" s="2">
        <f>COUNTIF('Mens results'!$D$33:$D$990,'Ind''l no''s claimed'!A165)</f>
        <v>0</v>
      </c>
      <c r="D165" s="19">
        <v>164</v>
      </c>
      <c r="E165" s="2">
        <f>COUNTIF('Ladies results'!$D$20:$D$714,'Ind''l no''s claimed'!D165)</f>
        <v>0</v>
      </c>
    </row>
    <row r="166" spans="1:5" x14ac:dyDescent="0.35">
      <c r="A166" s="19">
        <v>165</v>
      </c>
      <c r="B166" s="2">
        <f>COUNTIF('Mens results'!$D$33:$D$990,'Ind''l no''s claimed'!A166)</f>
        <v>0</v>
      </c>
      <c r="D166" s="19">
        <v>165</v>
      </c>
      <c r="E166" s="2">
        <f>COUNTIF('Ladies results'!$D$20:$D$714,'Ind''l no''s claimed'!D166)</f>
        <v>0</v>
      </c>
    </row>
    <row r="167" spans="1:5" x14ac:dyDescent="0.35">
      <c r="A167" s="19">
        <v>166</v>
      </c>
      <c r="B167" s="2">
        <f>COUNTIF('Mens results'!$D$33:$D$990,'Ind''l no''s claimed'!A167)</f>
        <v>0</v>
      </c>
      <c r="D167" s="19">
        <v>166</v>
      </c>
      <c r="E167" s="2">
        <f>COUNTIF('Ladies results'!$D$20:$D$714,'Ind''l no''s claimed'!D167)</f>
        <v>0</v>
      </c>
    </row>
    <row r="168" spans="1:5" x14ac:dyDescent="0.35">
      <c r="A168" s="19">
        <v>167</v>
      </c>
      <c r="B168" s="2">
        <f>COUNTIF('Mens results'!$D$33:$D$990,'Ind''l no''s claimed'!A168)</f>
        <v>0</v>
      </c>
      <c r="D168" s="19">
        <v>167</v>
      </c>
      <c r="E168" s="2">
        <f>COUNTIF('Ladies results'!$D$20:$D$714,'Ind''l no''s claimed'!D168)</f>
        <v>0</v>
      </c>
    </row>
    <row r="169" spans="1:5" x14ac:dyDescent="0.35">
      <c r="A169" s="19">
        <v>168</v>
      </c>
      <c r="B169" s="2">
        <f>COUNTIF('Mens results'!$D$33:$D$990,'Ind''l no''s claimed'!A169)</f>
        <v>0</v>
      </c>
      <c r="D169" s="19">
        <v>168</v>
      </c>
      <c r="E169" s="2">
        <f>COUNTIF('Ladies results'!$D$20:$D$714,'Ind''l no''s claimed'!D169)</f>
        <v>0</v>
      </c>
    </row>
    <row r="170" spans="1:5" x14ac:dyDescent="0.35">
      <c r="A170" s="19">
        <v>169</v>
      </c>
      <c r="B170" s="2">
        <f>COUNTIF('Mens results'!$D$33:$D$990,'Ind''l no''s claimed'!A170)</f>
        <v>0</v>
      </c>
      <c r="D170" s="19">
        <v>169</v>
      </c>
      <c r="E170" s="2">
        <f>COUNTIF('Ladies results'!$D$20:$D$714,'Ind''l no''s claimed'!D170)</f>
        <v>0</v>
      </c>
    </row>
    <row r="171" spans="1:5" x14ac:dyDescent="0.35">
      <c r="A171" s="19">
        <v>170</v>
      </c>
      <c r="B171" s="2">
        <f>COUNTIF('Mens results'!$D$33:$D$990,'Ind''l no''s claimed'!A171)</f>
        <v>0</v>
      </c>
      <c r="D171" s="19">
        <v>170</v>
      </c>
      <c r="E171" s="2">
        <f>COUNTIF('Ladies results'!$D$20:$D$714,'Ind''l no''s claimed'!D171)</f>
        <v>0</v>
      </c>
    </row>
    <row r="172" spans="1:5" x14ac:dyDescent="0.35">
      <c r="A172" s="19">
        <v>171</v>
      </c>
      <c r="B172" s="2">
        <f>COUNTIF('Mens results'!$D$33:$D$990,'Ind''l no''s claimed'!A172)</f>
        <v>0</v>
      </c>
      <c r="D172" s="19">
        <v>171</v>
      </c>
      <c r="E172" s="2">
        <f>COUNTIF('Ladies results'!$D$20:$D$714,'Ind''l no''s claimed'!D172)</f>
        <v>0</v>
      </c>
    </row>
    <row r="173" spans="1:5" x14ac:dyDescent="0.35">
      <c r="A173" s="19">
        <v>172</v>
      </c>
      <c r="B173" s="2">
        <f>COUNTIF('Mens results'!$D$33:$D$990,'Ind''l no''s claimed'!A173)</f>
        <v>0</v>
      </c>
      <c r="D173" s="19">
        <v>172</v>
      </c>
      <c r="E173" s="2">
        <f>COUNTIF('Ladies results'!$D$20:$D$714,'Ind''l no''s claimed'!D173)</f>
        <v>0</v>
      </c>
    </row>
    <row r="174" spans="1:5" x14ac:dyDescent="0.35">
      <c r="A174" s="19">
        <v>173</v>
      </c>
      <c r="B174" s="2">
        <f>COUNTIF('Mens results'!$D$33:$D$990,'Ind''l no''s claimed'!A174)</f>
        <v>0</v>
      </c>
      <c r="D174" s="19">
        <v>173</v>
      </c>
      <c r="E174" s="2">
        <f>COUNTIF('Ladies results'!$D$20:$D$714,'Ind''l no''s claimed'!D174)</f>
        <v>0</v>
      </c>
    </row>
    <row r="175" spans="1:5" x14ac:dyDescent="0.35">
      <c r="A175" s="19">
        <v>174</v>
      </c>
      <c r="B175" s="2">
        <f>COUNTIF('Mens results'!$D$33:$D$990,'Ind''l no''s claimed'!A175)</f>
        <v>0</v>
      </c>
      <c r="D175" s="19">
        <v>174</v>
      </c>
      <c r="E175" s="2">
        <f>COUNTIF('Ladies results'!$D$20:$D$714,'Ind''l no''s claimed'!D175)</f>
        <v>0</v>
      </c>
    </row>
    <row r="176" spans="1:5" x14ac:dyDescent="0.35">
      <c r="A176" s="19">
        <v>175</v>
      </c>
      <c r="B176" s="2">
        <f>COUNTIF('Mens results'!$D$33:$D$990,'Ind''l no''s claimed'!A176)</f>
        <v>0</v>
      </c>
      <c r="D176" s="19">
        <v>175</v>
      </c>
      <c r="E176" s="2">
        <f>COUNTIF('Ladies results'!$D$20:$D$714,'Ind''l no''s claimed'!D176)</f>
        <v>0</v>
      </c>
    </row>
    <row r="177" spans="1:5" x14ac:dyDescent="0.35">
      <c r="A177" s="19">
        <v>176</v>
      </c>
      <c r="B177" s="2">
        <f>COUNTIF('Mens results'!$D$33:$D$990,'Ind''l no''s claimed'!A177)</f>
        <v>0</v>
      </c>
      <c r="D177" s="19">
        <v>176</v>
      </c>
      <c r="E177" s="2">
        <f>COUNTIF('Ladies results'!$D$20:$D$714,'Ind''l no''s claimed'!D177)</f>
        <v>0</v>
      </c>
    </row>
    <row r="178" spans="1:5" x14ac:dyDescent="0.35">
      <c r="A178" s="19">
        <v>177</v>
      </c>
      <c r="B178" s="2">
        <f>COUNTIF('Mens results'!$D$33:$D$990,'Ind''l no''s claimed'!A178)</f>
        <v>0</v>
      </c>
      <c r="D178" s="19">
        <v>177</v>
      </c>
      <c r="E178" s="2">
        <f>COUNTIF('Ladies results'!$D$20:$D$714,'Ind''l no''s claimed'!D178)</f>
        <v>0</v>
      </c>
    </row>
    <row r="179" spans="1:5" x14ac:dyDescent="0.35">
      <c r="A179" s="19">
        <v>178</v>
      </c>
      <c r="B179" s="2">
        <f>COUNTIF('Mens results'!$D$33:$D$990,'Ind''l no''s claimed'!A179)</f>
        <v>0</v>
      </c>
      <c r="D179" s="19">
        <v>178</v>
      </c>
      <c r="E179" s="2">
        <f>COUNTIF('Ladies results'!$D$20:$D$714,'Ind''l no''s claimed'!D179)</f>
        <v>0</v>
      </c>
    </row>
    <row r="180" spans="1:5" x14ac:dyDescent="0.35">
      <c r="A180" s="19">
        <v>179</v>
      </c>
      <c r="B180" s="2">
        <f>COUNTIF('Mens results'!$D$33:$D$990,'Ind''l no''s claimed'!A180)</f>
        <v>0</v>
      </c>
      <c r="D180" s="19">
        <v>179</v>
      </c>
      <c r="E180" s="2">
        <f>COUNTIF('Ladies results'!$D$20:$D$714,'Ind''l no''s claimed'!D180)</f>
        <v>0</v>
      </c>
    </row>
    <row r="181" spans="1:5" x14ac:dyDescent="0.35">
      <c r="A181" s="19">
        <v>180</v>
      </c>
      <c r="B181" s="2">
        <f>COUNTIF('Mens results'!$D$33:$D$990,'Ind''l no''s claimed'!A181)</f>
        <v>0</v>
      </c>
      <c r="D181" s="19">
        <v>180</v>
      </c>
      <c r="E181" s="2">
        <f>COUNTIF('Ladies results'!$D$20:$D$714,'Ind''l no''s claimed'!D181)</f>
        <v>0</v>
      </c>
    </row>
    <row r="182" spans="1:5" x14ac:dyDescent="0.35">
      <c r="A182" s="19">
        <v>181</v>
      </c>
      <c r="B182" s="2">
        <f>COUNTIF('Mens results'!$D$33:$D$990,'Ind''l no''s claimed'!A182)</f>
        <v>0</v>
      </c>
      <c r="D182" s="19">
        <v>181</v>
      </c>
      <c r="E182" s="2">
        <f>COUNTIF('Ladies results'!$D$20:$D$714,'Ind''l no''s claimed'!D182)</f>
        <v>0</v>
      </c>
    </row>
    <row r="183" spans="1:5" x14ac:dyDescent="0.35">
      <c r="A183" s="19">
        <v>182</v>
      </c>
      <c r="B183" s="2">
        <f>COUNTIF('Mens results'!$D$33:$D$990,'Ind''l no''s claimed'!A183)</f>
        <v>0</v>
      </c>
      <c r="D183" s="19">
        <v>182</v>
      </c>
      <c r="E183" s="2">
        <f>COUNTIF('Ladies results'!$D$20:$D$714,'Ind''l no''s claimed'!D183)</f>
        <v>0</v>
      </c>
    </row>
    <row r="184" spans="1:5" x14ac:dyDescent="0.35">
      <c r="A184" s="19">
        <v>183</v>
      </c>
      <c r="B184" s="2">
        <f>COUNTIF('Mens results'!$D$33:$D$990,'Ind''l no''s claimed'!A184)</f>
        <v>0</v>
      </c>
      <c r="D184" s="19">
        <v>183</v>
      </c>
      <c r="E184" s="2">
        <f>COUNTIF('Ladies results'!$D$20:$D$714,'Ind''l no''s claimed'!D184)</f>
        <v>0</v>
      </c>
    </row>
    <row r="185" spans="1:5" x14ac:dyDescent="0.35">
      <c r="A185" s="19">
        <v>184</v>
      </c>
      <c r="B185" s="2">
        <f>COUNTIF('Mens results'!$D$33:$D$990,'Ind''l no''s claimed'!A185)</f>
        <v>0</v>
      </c>
      <c r="D185" s="19">
        <v>184</v>
      </c>
      <c r="E185" s="2">
        <f>COUNTIF('Ladies results'!$D$20:$D$714,'Ind''l no''s claimed'!D185)</f>
        <v>0</v>
      </c>
    </row>
    <row r="186" spans="1:5" x14ac:dyDescent="0.35">
      <c r="A186" s="19">
        <v>185</v>
      </c>
      <c r="B186" s="2">
        <f>COUNTIF('Mens results'!$D$33:$D$990,'Ind''l no''s claimed'!A186)</f>
        <v>0</v>
      </c>
      <c r="D186" s="19">
        <v>185</v>
      </c>
      <c r="E186" s="2">
        <f>COUNTIF('Ladies results'!$D$20:$D$714,'Ind''l no''s claimed'!D186)</f>
        <v>0</v>
      </c>
    </row>
    <row r="187" spans="1:5" x14ac:dyDescent="0.35">
      <c r="A187" s="19">
        <v>186</v>
      </c>
      <c r="B187" s="2">
        <f>COUNTIF('Mens results'!$D$33:$D$990,'Ind''l no''s claimed'!A187)</f>
        <v>0</v>
      </c>
      <c r="D187" s="19">
        <v>186</v>
      </c>
      <c r="E187" s="2">
        <f>COUNTIF('Ladies results'!$D$20:$D$714,'Ind''l no''s claimed'!D187)</f>
        <v>0</v>
      </c>
    </row>
    <row r="188" spans="1:5" x14ac:dyDescent="0.35">
      <c r="A188" s="19">
        <v>187</v>
      </c>
      <c r="B188" s="2">
        <f>COUNTIF('Mens results'!$D$33:$D$990,'Ind''l no''s claimed'!A188)</f>
        <v>0</v>
      </c>
      <c r="D188" s="19">
        <v>187</v>
      </c>
      <c r="E188" s="2">
        <f>COUNTIF('Ladies results'!$D$20:$D$714,'Ind''l no''s claimed'!D188)</f>
        <v>0</v>
      </c>
    </row>
    <row r="189" spans="1:5" x14ac:dyDescent="0.35">
      <c r="A189" s="19">
        <v>188</v>
      </c>
      <c r="B189" s="2">
        <f>COUNTIF('Mens results'!$D$33:$D$990,'Ind''l no''s claimed'!A189)</f>
        <v>0</v>
      </c>
      <c r="D189" s="19">
        <v>188</v>
      </c>
      <c r="E189" s="2">
        <f>COUNTIF('Ladies results'!$D$20:$D$714,'Ind''l no''s claimed'!D189)</f>
        <v>0</v>
      </c>
    </row>
    <row r="190" spans="1:5" x14ac:dyDescent="0.35">
      <c r="A190" s="19">
        <v>189</v>
      </c>
      <c r="B190" s="2">
        <f>COUNTIF('Mens results'!$D$33:$D$990,'Ind''l no''s claimed'!A190)</f>
        <v>0</v>
      </c>
      <c r="D190" s="19">
        <v>189</v>
      </c>
      <c r="E190" s="2">
        <f>COUNTIF('Ladies results'!$D$20:$D$714,'Ind''l no''s claimed'!D190)</f>
        <v>0</v>
      </c>
    </row>
    <row r="191" spans="1:5" x14ac:dyDescent="0.35">
      <c r="A191" s="19">
        <v>190</v>
      </c>
      <c r="B191" s="2">
        <f>COUNTIF('Mens results'!$D$33:$D$990,'Ind''l no''s claimed'!A191)</f>
        <v>0</v>
      </c>
      <c r="D191" s="19">
        <v>190</v>
      </c>
      <c r="E191" s="2">
        <f>COUNTIF('Ladies results'!$D$20:$D$714,'Ind''l no''s claimed'!D191)</f>
        <v>0</v>
      </c>
    </row>
    <row r="192" spans="1:5" x14ac:dyDescent="0.35">
      <c r="A192" s="19">
        <v>191</v>
      </c>
      <c r="B192" s="2">
        <f>COUNTIF('Mens results'!$D$33:$D$990,'Ind''l no''s claimed'!A192)</f>
        <v>0</v>
      </c>
      <c r="D192" s="19">
        <v>191</v>
      </c>
      <c r="E192" s="2">
        <f>COUNTIF('Ladies results'!$D$20:$D$714,'Ind''l no''s claimed'!D192)</f>
        <v>0</v>
      </c>
    </row>
    <row r="193" spans="1:5" x14ac:dyDescent="0.35">
      <c r="A193" s="19">
        <v>192</v>
      </c>
      <c r="B193" s="2">
        <f>COUNTIF('Mens results'!$D$33:$D$990,'Ind''l no''s claimed'!A193)</f>
        <v>0</v>
      </c>
      <c r="D193" s="19">
        <v>192</v>
      </c>
      <c r="E193" s="2">
        <f>COUNTIF('Ladies results'!$D$20:$D$714,'Ind''l no''s claimed'!D193)</f>
        <v>0</v>
      </c>
    </row>
    <row r="194" spans="1:5" x14ac:dyDescent="0.35">
      <c r="A194" s="19">
        <v>193</v>
      </c>
      <c r="B194" s="2">
        <f>COUNTIF('Mens results'!$D$33:$D$990,'Ind''l no''s claimed'!A194)</f>
        <v>0</v>
      </c>
      <c r="D194" s="19">
        <v>193</v>
      </c>
      <c r="E194" s="2">
        <f>COUNTIF('Ladies results'!$D$20:$D$714,'Ind''l no''s claimed'!D194)</f>
        <v>0</v>
      </c>
    </row>
    <row r="195" spans="1:5" x14ac:dyDescent="0.35">
      <c r="A195" s="19">
        <v>194</v>
      </c>
      <c r="B195" s="2">
        <f>COUNTIF('Mens results'!$D$33:$D$990,'Ind''l no''s claimed'!A195)</f>
        <v>0</v>
      </c>
      <c r="D195" s="19">
        <v>194</v>
      </c>
      <c r="E195" s="2">
        <f>COUNTIF('Ladies results'!$D$20:$D$714,'Ind''l no''s claimed'!D195)</f>
        <v>0</v>
      </c>
    </row>
    <row r="196" spans="1:5" x14ac:dyDescent="0.35">
      <c r="A196" s="19">
        <v>195</v>
      </c>
      <c r="B196" s="2">
        <f>COUNTIF('Mens results'!$D$33:$D$990,'Ind''l no''s claimed'!A196)</f>
        <v>0</v>
      </c>
      <c r="D196" s="19">
        <v>195</v>
      </c>
      <c r="E196" s="2">
        <f>COUNTIF('Ladies results'!$D$20:$D$714,'Ind''l no''s claimed'!D196)</f>
        <v>0</v>
      </c>
    </row>
    <row r="197" spans="1:5" x14ac:dyDescent="0.35">
      <c r="A197" s="19">
        <v>196</v>
      </c>
      <c r="B197" s="2">
        <f>COUNTIF('Mens results'!$D$33:$D$990,'Ind''l no''s claimed'!A197)</f>
        <v>0</v>
      </c>
      <c r="D197" s="19">
        <v>196</v>
      </c>
      <c r="E197" s="2">
        <f>COUNTIF('Ladies results'!$D$20:$D$714,'Ind''l no''s claimed'!D197)</f>
        <v>0</v>
      </c>
    </row>
    <row r="198" spans="1:5" x14ac:dyDescent="0.35">
      <c r="A198" s="19">
        <v>197</v>
      </c>
      <c r="B198" s="2">
        <f>COUNTIF('Mens results'!$D$33:$D$990,'Ind''l no''s claimed'!A198)</f>
        <v>0</v>
      </c>
      <c r="D198" s="19">
        <v>197</v>
      </c>
      <c r="E198" s="2">
        <f>COUNTIF('Ladies results'!$D$20:$D$714,'Ind''l no''s claimed'!D198)</f>
        <v>0</v>
      </c>
    </row>
    <row r="199" spans="1:5" x14ac:dyDescent="0.35">
      <c r="A199" s="19">
        <v>198</v>
      </c>
      <c r="B199" s="2">
        <f>COUNTIF('Mens results'!$D$33:$D$990,'Ind''l no''s claimed'!A199)</f>
        <v>0</v>
      </c>
      <c r="D199" s="19">
        <v>198</v>
      </c>
      <c r="E199" s="2">
        <f>COUNTIF('Ladies results'!$D$20:$D$714,'Ind''l no''s claimed'!D199)</f>
        <v>0</v>
      </c>
    </row>
    <row r="200" spans="1:5" x14ac:dyDescent="0.35">
      <c r="A200" s="19">
        <v>199</v>
      </c>
      <c r="B200" s="2">
        <f>COUNTIF('Mens results'!$D$33:$D$990,'Ind''l no''s claimed'!A200)</f>
        <v>0</v>
      </c>
      <c r="D200" s="19">
        <v>199</v>
      </c>
      <c r="E200" s="2">
        <f>COUNTIF('Ladies results'!$D$20:$D$714,'Ind''l no''s claimed'!D200)</f>
        <v>0</v>
      </c>
    </row>
    <row r="201" spans="1:5" x14ac:dyDescent="0.35">
      <c r="A201" s="19">
        <v>200</v>
      </c>
      <c r="B201" s="2">
        <f>COUNTIF('Mens results'!$D$33:$D$990,'Ind''l no''s claimed'!A201)</f>
        <v>0</v>
      </c>
      <c r="D201" s="19">
        <v>200</v>
      </c>
      <c r="E201" s="2">
        <f>COUNTIF('Ladies results'!$D$20:$D$714,'Ind''l no''s claimed'!D201)</f>
        <v>0</v>
      </c>
    </row>
    <row r="202" spans="1:5" x14ac:dyDescent="0.35">
      <c r="A202" s="19">
        <v>201</v>
      </c>
      <c r="B202" s="2">
        <f>COUNTIF('Mens results'!$D$33:$D$990,'Ind''l no''s claimed'!A202)</f>
        <v>0</v>
      </c>
      <c r="D202" s="19">
        <v>201</v>
      </c>
      <c r="E202" s="2">
        <f>COUNTIF('Ladies results'!$D$20:$D$714,'Ind''l no''s claimed'!D202)</f>
        <v>0</v>
      </c>
    </row>
    <row r="203" spans="1:5" x14ac:dyDescent="0.35">
      <c r="A203" s="19">
        <v>202</v>
      </c>
      <c r="B203" s="2">
        <f>COUNTIF('Mens results'!$D$33:$D$990,'Ind''l no''s claimed'!A203)</f>
        <v>0</v>
      </c>
      <c r="D203" s="19">
        <v>202</v>
      </c>
      <c r="E203" s="2">
        <f>COUNTIF('Ladies results'!$D$20:$D$714,'Ind''l no''s claimed'!D203)</f>
        <v>0</v>
      </c>
    </row>
    <row r="204" spans="1:5" x14ac:dyDescent="0.35">
      <c r="A204" s="19">
        <v>203</v>
      </c>
      <c r="B204" s="2">
        <f>COUNTIF('Mens results'!$D$33:$D$990,'Ind''l no''s claimed'!A204)</f>
        <v>0</v>
      </c>
      <c r="D204" s="19">
        <v>203</v>
      </c>
      <c r="E204" s="2">
        <f>COUNTIF('Ladies results'!$D$20:$D$714,'Ind''l no''s claimed'!D204)</f>
        <v>0</v>
      </c>
    </row>
    <row r="205" spans="1:5" x14ac:dyDescent="0.35">
      <c r="A205" s="19">
        <v>204</v>
      </c>
      <c r="B205" s="2">
        <f>COUNTIF('Mens results'!$D$33:$D$990,'Ind''l no''s claimed'!A205)</f>
        <v>0</v>
      </c>
      <c r="D205" s="19">
        <v>204</v>
      </c>
      <c r="E205" s="2">
        <f>COUNTIF('Ladies results'!$D$20:$D$714,'Ind''l no''s claimed'!D205)</f>
        <v>0</v>
      </c>
    </row>
    <row r="206" spans="1:5" x14ac:dyDescent="0.35">
      <c r="A206" s="19">
        <v>205</v>
      </c>
      <c r="B206" s="2">
        <f>COUNTIF('Mens results'!$D$33:$D$990,'Ind''l no''s claimed'!A206)</f>
        <v>0</v>
      </c>
      <c r="D206" s="19">
        <v>205</v>
      </c>
      <c r="E206" s="2">
        <f>COUNTIF('Ladies results'!$D$20:$D$714,'Ind''l no''s claimed'!D206)</f>
        <v>0</v>
      </c>
    </row>
    <row r="207" spans="1:5" x14ac:dyDescent="0.35">
      <c r="A207" s="19">
        <v>206</v>
      </c>
      <c r="B207" s="2">
        <f>COUNTIF('Mens results'!$D$33:$D$990,'Ind''l no''s claimed'!A207)</f>
        <v>0</v>
      </c>
      <c r="D207" s="19">
        <v>206</v>
      </c>
      <c r="E207" s="2">
        <f>COUNTIF('Ladies results'!$D$20:$D$714,'Ind''l no''s claimed'!D207)</f>
        <v>0</v>
      </c>
    </row>
    <row r="208" spans="1:5" x14ac:dyDescent="0.35">
      <c r="A208" s="19">
        <v>207</v>
      </c>
      <c r="B208" s="2">
        <f>COUNTIF('Mens results'!$D$33:$D$990,'Ind''l no''s claimed'!A208)</f>
        <v>0</v>
      </c>
      <c r="D208" s="19">
        <v>207</v>
      </c>
      <c r="E208" s="2">
        <f>COUNTIF('Ladies results'!$D$20:$D$714,'Ind''l no''s claimed'!D208)</f>
        <v>0</v>
      </c>
    </row>
    <row r="209" spans="1:5" x14ac:dyDescent="0.35">
      <c r="A209" s="19">
        <v>208</v>
      </c>
      <c r="B209" s="2">
        <f>COUNTIF('Mens results'!$D$33:$D$990,'Ind''l no''s claimed'!A209)</f>
        <v>0</v>
      </c>
      <c r="D209" s="19">
        <v>208</v>
      </c>
      <c r="E209" s="2">
        <f>COUNTIF('Ladies results'!$D$20:$D$714,'Ind''l no''s claimed'!D209)</f>
        <v>0</v>
      </c>
    </row>
    <row r="210" spans="1:5" x14ac:dyDescent="0.35">
      <c r="A210" s="19">
        <v>209</v>
      </c>
      <c r="B210" s="2">
        <f>COUNTIF('Mens results'!$D$33:$D$990,'Ind''l no''s claimed'!A210)</f>
        <v>0</v>
      </c>
      <c r="D210" s="19">
        <v>209</v>
      </c>
      <c r="E210" s="2">
        <f>COUNTIF('Ladies results'!$D$20:$D$714,'Ind''l no''s claimed'!D210)</f>
        <v>0</v>
      </c>
    </row>
    <row r="211" spans="1:5" x14ac:dyDescent="0.35">
      <c r="A211" s="19">
        <v>210</v>
      </c>
      <c r="B211" s="2">
        <f>COUNTIF('Mens results'!$D$33:$D$990,'Ind''l no''s claimed'!A211)</f>
        <v>0</v>
      </c>
      <c r="D211" s="19">
        <v>210</v>
      </c>
      <c r="E211" s="2">
        <f>COUNTIF('Ladies results'!$D$20:$D$714,'Ind''l no''s claimed'!D211)</f>
        <v>0</v>
      </c>
    </row>
    <row r="212" spans="1:5" x14ac:dyDescent="0.35">
      <c r="A212" s="19">
        <v>211</v>
      </c>
      <c r="B212" s="2">
        <f>COUNTIF('Mens results'!$D$33:$D$990,'Ind''l no''s claimed'!A212)</f>
        <v>0</v>
      </c>
      <c r="D212" s="19">
        <v>211</v>
      </c>
      <c r="E212" s="2">
        <f>COUNTIF('Ladies results'!$D$20:$D$714,'Ind''l no''s claimed'!D212)</f>
        <v>0</v>
      </c>
    </row>
    <row r="213" spans="1:5" x14ac:dyDescent="0.35">
      <c r="A213" s="19">
        <v>212</v>
      </c>
      <c r="B213" s="2">
        <f>COUNTIF('Mens results'!$D$33:$D$990,'Ind''l no''s claimed'!A213)</f>
        <v>0</v>
      </c>
      <c r="D213" s="19">
        <v>212</v>
      </c>
      <c r="E213" s="2">
        <f>COUNTIF('Ladies results'!$D$20:$D$714,'Ind''l no''s claimed'!D213)</f>
        <v>0</v>
      </c>
    </row>
    <row r="214" spans="1:5" x14ac:dyDescent="0.35">
      <c r="A214" s="19">
        <v>213</v>
      </c>
      <c r="B214" s="2">
        <f>COUNTIF('Mens results'!$D$33:$D$990,'Ind''l no''s claimed'!A214)</f>
        <v>0</v>
      </c>
      <c r="D214" s="19">
        <v>213</v>
      </c>
      <c r="E214" s="2">
        <f>COUNTIF('Ladies results'!$D$20:$D$714,'Ind''l no''s claimed'!D214)</f>
        <v>0</v>
      </c>
    </row>
    <row r="215" spans="1:5" x14ac:dyDescent="0.35">
      <c r="A215" s="19">
        <v>214</v>
      </c>
      <c r="B215" s="2">
        <f>COUNTIF('Mens results'!$D$33:$D$990,'Ind''l no''s claimed'!A215)</f>
        <v>0</v>
      </c>
      <c r="D215" s="19">
        <v>214</v>
      </c>
      <c r="E215" s="2">
        <f>COUNTIF('Ladies results'!$D$20:$D$714,'Ind''l no''s claimed'!D215)</f>
        <v>0</v>
      </c>
    </row>
    <row r="216" spans="1:5" x14ac:dyDescent="0.35">
      <c r="A216" s="19">
        <v>215</v>
      </c>
      <c r="B216" s="2">
        <f>COUNTIF('Mens results'!$D$33:$D$990,'Ind''l no''s claimed'!A216)</f>
        <v>0</v>
      </c>
      <c r="D216" s="19">
        <v>215</v>
      </c>
      <c r="E216" s="2">
        <f>COUNTIF('Ladies results'!$D$20:$D$714,'Ind''l no''s claimed'!D216)</f>
        <v>0</v>
      </c>
    </row>
    <row r="217" spans="1:5" x14ac:dyDescent="0.35">
      <c r="A217" s="19">
        <v>216</v>
      </c>
      <c r="B217" s="2">
        <f>COUNTIF('Mens results'!$D$33:$D$990,'Ind''l no''s claimed'!A217)</f>
        <v>0</v>
      </c>
      <c r="D217" s="19">
        <v>216</v>
      </c>
      <c r="E217" s="2">
        <f>COUNTIF('Ladies results'!$D$20:$D$714,'Ind''l no''s claimed'!D217)</f>
        <v>0</v>
      </c>
    </row>
    <row r="218" spans="1:5" x14ac:dyDescent="0.35">
      <c r="A218" s="19">
        <v>217</v>
      </c>
      <c r="B218" s="2">
        <f>COUNTIF('Mens results'!$D$33:$D$990,'Ind''l no''s claimed'!A218)</f>
        <v>0</v>
      </c>
      <c r="D218" s="19">
        <v>217</v>
      </c>
      <c r="E218" s="2">
        <f>COUNTIF('Ladies results'!$D$20:$D$714,'Ind''l no''s claimed'!D218)</f>
        <v>0</v>
      </c>
    </row>
    <row r="219" spans="1:5" x14ac:dyDescent="0.35">
      <c r="A219" s="19">
        <v>218</v>
      </c>
      <c r="B219" s="2">
        <f>COUNTIF('Mens results'!$D$33:$D$990,'Ind''l no''s claimed'!A219)</f>
        <v>0</v>
      </c>
      <c r="D219" s="19">
        <v>218</v>
      </c>
      <c r="E219" s="2">
        <f>COUNTIF('Ladies results'!$D$20:$D$714,'Ind''l no''s claimed'!D219)</f>
        <v>0</v>
      </c>
    </row>
    <row r="220" spans="1:5" x14ac:dyDescent="0.35">
      <c r="A220" s="19">
        <v>219</v>
      </c>
      <c r="B220" s="2">
        <f>COUNTIF('Mens results'!$D$33:$D$990,'Ind''l no''s claimed'!A220)</f>
        <v>0</v>
      </c>
      <c r="D220" s="19">
        <v>219</v>
      </c>
      <c r="E220" s="2">
        <f>COUNTIF('Ladies results'!$D$20:$D$714,'Ind''l no''s claimed'!D220)</f>
        <v>0</v>
      </c>
    </row>
    <row r="221" spans="1:5" x14ac:dyDescent="0.35">
      <c r="A221" s="19">
        <v>220</v>
      </c>
      <c r="B221" s="2">
        <f>COUNTIF('Mens results'!$D$33:$D$990,'Ind''l no''s claimed'!A221)</f>
        <v>0</v>
      </c>
      <c r="D221" s="19">
        <v>220</v>
      </c>
      <c r="E221" s="2">
        <f>COUNTIF('Ladies results'!$D$20:$D$714,'Ind''l no''s claimed'!D221)</f>
        <v>0</v>
      </c>
    </row>
    <row r="222" spans="1:5" x14ac:dyDescent="0.35">
      <c r="A222" s="19">
        <v>221</v>
      </c>
      <c r="B222" s="2">
        <f>COUNTIF('Mens results'!$D$33:$D$990,'Ind''l no''s claimed'!A222)</f>
        <v>0</v>
      </c>
      <c r="D222" s="19">
        <v>221</v>
      </c>
      <c r="E222" s="2">
        <f>COUNTIF('Ladies results'!$D$20:$D$714,'Ind''l no''s claimed'!D222)</f>
        <v>0</v>
      </c>
    </row>
    <row r="223" spans="1:5" x14ac:dyDescent="0.35">
      <c r="A223" s="19">
        <v>222</v>
      </c>
      <c r="B223" s="2">
        <f>COUNTIF('Mens results'!$D$33:$D$990,'Ind''l no''s claimed'!A223)</f>
        <v>0</v>
      </c>
      <c r="D223" s="19">
        <v>222</v>
      </c>
      <c r="E223" s="2">
        <f>COUNTIF('Ladies results'!$D$20:$D$714,'Ind''l no''s claimed'!D223)</f>
        <v>0</v>
      </c>
    </row>
    <row r="224" spans="1:5" x14ac:dyDescent="0.35">
      <c r="A224" s="19">
        <v>223</v>
      </c>
      <c r="B224" s="2">
        <f>COUNTIF('Mens results'!$D$33:$D$990,'Ind''l no''s claimed'!A224)</f>
        <v>0</v>
      </c>
      <c r="D224" s="19">
        <v>223</v>
      </c>
      <c r="E224" s="2">
        <f>COUNTIF('Ladies results'!$D$20:$D$714,'Ind''l no''s claimed'!D224)</f>
        <v>0</v>
      </c>
    </row>
    <row r="225" spans="1:5" x14ac:dyDescent="0.35">
      <c r="A225" s="19">
        <v>224</v>
      </c>
      <c r="B225" s="2">
        <f>COUNTIF('Mens results'!$D$33:$D$990,'Ind''l no''s claimed'!A225)</f>
        <v>0</v>
      </c>
      <c r="D225" s="19">
        <v>224</v>
      </c>
      <c r="E225" s="2">
        <f>COUNTIF('Ladies results'!$D$20:$D$714,'Ind''l no''s claimed'!D225)</f>
        <v>0</v>
      </c>
    </row>
    <row r="226" spans="1:5" x14ac:dyDescent="0.35">
      <c r="A226" s="19">
        <v>225</v>
      </c>
      <c r="B226" s="2">
        <f>COUNTIF('Mens results'!$D$33:$D$990,'Ind''l no''s claimed'!A226)</f>
        <v>0</v>
      </c>
      <c r="D226" s="19">
        <v>225</v>
      </c>
      <c r="E226" s="2">
        <f>COUNTIF('Ladies results'!$D$20:$D$714,'Ind''l no''s claimed'!D226)</f>
        <v>0</v>
      </c>
    </row>
    <row r="227" spans="1:5" x14ac:dyDescent="0.35">
      <c r="A227" s="19">
        <v>226</v>
      </c>
      <c r="B227" s="2">
        <f>COUNTIF('Mens results'!$D$33:$D$990,'Ind''l no''s claimed'!A227)</f>
        <v>0</v>
      </c>
      <c r="D227" s="19">
        <v>226</v>
      </c>
      <c r="E227" s="2">
        <f>COUNTIF('Ladies results'!$D$20:$D$714,'Ind''l no''s claimed'!D227)</f>
        <v>0</v>
      </c>
    </row>
    <row r="228" spans="1:5" x14ac:dyDescent="0.35">
      <c r="A228" s="19">
        <v>227</v>
      </c>
      <c r="B228" s="2">
        <f>COUNTIF('Mens results'!$D$33:$D$990,'Ind''l no''s claimed'!A228)</f>
        <v>0</v>
      </c>
      <c r="D228" s="19">
        <v>227</v>
      </c>
      <c r="E228" s="2">
        <f>COUNTIF('Ladies results'!$D$20:$D$714,'Ind''l no''s claimed'!D228)</f>
        <v>0</v>
      </c>
    </row>
    <row r="229" spans="1:5" x14ac:dyDescent="0.35">
      <c r="A229" s="19">
        <v>228</v>
      </c>
      <c r="B229" s="2">
        <f>COUNTIF('Mens results'!$D$33:$D$990,'Ind''l no''s claimed'!A229)</f>
        <v>0</v>
      </c>
      <c r="D229" s="19">
        <v>228</v>
      </c>
      <c r="E229" s="2">
        <f>COUNTIF('Ladies results'!$D$20:$D$714,'Ind''l no''s claimed'!D229)</f>
        <v>0</v>
      </c>
    </row>
    <row r="230" spans="1:5" x14ac:dyDescent="0.35">
      <c r="A230" s="19">
        <v>229</v>
      </c>
      <c r="B230" s="2">
        <f>COUNTIF('Mens results'!$D$33:$D$990,'Ind''l no''s claimed'!A230)</f>
        <v>0</v>
      </c>
      <c r="D230" s="19">
        <v>229</v>
      </c>
      <c r="E230" s="2">
        <f>COUNTIF('Ladies results'!$D$20:$D$714,'Ind''l no''s claimed'!D230)</f>
        <v>0</v>
      </c>
    </row>
    <row r="231" spans="1:5" x14ac:dyDescent="0.35">
      <c r="A231" s="19">
        <v>230</v>
      </c>
      <c r="B231" s="2">
        <f>COUNTIF('Mens results'!$D$33:$D$990,'Ind''l no''s claimed'!A231)</f>
        <v>0</v>
      </c>
      <c r="D231" s="19">
        <v>230</v>
      </c>
      <c r="E231" s="2">
        <f>COUNTIF('Ladies results'!$D$20:$D$714,'Ind''l no''s claimed'!D231)</f>
        <v>0</v>
      </c>
    </row>
    <row r="232" spans="1:5" x14ac:dyDescent="0.35">
      <c r="A232" s="19">
        <v>231</v>
      </c>
      <c r="B232" s="2">
        <f>COUNTIF('Mens results'!$D$33:$D$990,'Ind''l no''s claimed'!A232)</f>
        <v>0</v>
      </c>
      <c r="D232" s="19">
        <v>231</v>
      </c>
      <c r="E232" s="2">
        <f>COUNTIF('Ladies results'!$D$20:$D$714,'Ind''l no''s claimed'!D232)</f>
        <v>0</v>
      </c>
    </row>
    <row r="233" spans="1:5" x14ac:dyDescent="0.35">
      <c r="A233" s="19">
        <v>232</v>
      </c>
      <c r="B233" s="2">
        <f>COUNTIF('Mens results'!$D$33:$D$990,'Ind''l no''s claimed'!A233)</f>
        <v>0</v>
      </c>
      <c r="D233" s="19">
        <v>232</v>
      </c>
      <c r="E233" s="2">
        <f>COUNTIF('Ladies results'!$D$20:$D$714,'Ind''l no''s claimed'!D233)</f>
        <v>0</v>
      </c>
    </row>
    <row r="234" spans="1:5" x14ac:dyDescent="0.35">
      <c r="A234" s="19">
        <v>233</v>
      </c>
      <c r="B234" s="2">
        <f>COUNTIF('Mens results'!$D$33:$D$990,'Ind''l no''s claimed'!A234)</f>
        <v>0</v>
      </c>
      <c r="D234" s="19">
        <v>233</v>
      </c>
      <c r="E234" s="2">
        <f>COUNTIF('Ladies results'!$D$20:$D$714,'Ind''l no''s claimed'!D234)</f>
        <v>0</v>
      </c>
    </row>
    <row r="235" spans="1:5" x14ac:dyDescent="0.35">
      <c r="A235" s="19">
        <v>234</v>
      </c>
      <c r="B235" s="2">
        <f>COUNTIF('Mens results'!$D$33:$D$990,'Ind''l no''s claimed'!A235)</f>
        <v>0</v>
      </c>
      <c r="D235" s="19">
        <v>234</v>
      </c>
      <c r="E235" s="2">
        <f>COUNTIF('Ladies results'!$D$20:$D$714,'Ind''l no''s claimed'!D235)</f>
        <v>0</v>
      </c>
    </row>
    <row r="236" spans="1:5" x14ac:dyDescent="0.35">
      <c r="A236" s="19">
        <v>235</v>
      </c>
      <c r="B236" s="2">
        <f>COUNTIF('Mens results'!$D$33:$D$990,'Ind''l no''s claimed'!A236)</f>
        <v>0</v>
      </c>
      <c r="D236" s="19">
        <v>235</v>
      </c>
      <c r="E236" s="2">
        <f>COUNTIF('Ladies results'!$D$20:$D$714,'Ind''l no''s claimed'!D236)</f>
        <v>0</v>
      </c>
    </row>
    <row r="237" spans="1:5" x14ac:dyDescent="0.35">
      <c r="A237" s="19">
        <v>236</v>
      </c>
      <c r="B237" s="2">
        <f>COUNTIF('Mens results'!$D$33:$D$990,'Ind''l no''s claimed'!A237)</f>
        <v>0</v>
      </c>
      <c r="D237" s="19">
        <v>236</v>
      </c>
      <c r="E237" s="2">
        <f>COUNTIF('Ladies results'!$D$20:$D$714,'Ind''l no''s claimed'!D237)</f>
        <v>0</v>
      </c>
    </row>
    <row r="238" spans="1:5" x14ac:dyDescent="0.35">
      <c r="A238" s="19">
        <v>237</v>
      </c>
      <c r="B238" s="2">
        <f>COUNTIF('Mens results'!$D$33:$D$990,'Ind''l no''s claimed'!A238)</f>
        <v>0</v>
      </c>
      <c r="D238" s="19">
        <v>237</v>
      </c>
      <c r="E238" s="2">
        <f>COUNTIF('Ladies results'!$D$20:$D$714,'Ind''l no''s claimed'!D238)</f>
        <v>0</v>
      </c>
    </row>
    <row r="239" spans="1:5" x14ac:dyDescent="0.35">
      <c r="A239" s="19">
        <v>238</v>
      </c>
      <c r="B239" s="2">
        <f>COUNTIF('Mens results'!$D$33:$D$990,'Ind''l no''s claimed'!A239)</f>
        <v>0</v>
      </c>
      <c r="D239" s="19">
        <v>238</v>
      </c>
      <c r="E239" s="2">
        <f>COUNTIF('Ladies results'!$D$20:$D$714,'Ind''l no''s claimed'!D239)</f>
        <v>0</v>
      </c>
    </row>
    <row r="240" spans="1:5" x14ac:dyDescent="0.35">
      <c r="A240" s="19">
        <v>239</v>
      </c>
      <c r="B240" s="2">
        <f>COUNTIF('Mens results'!$D$33:$D$990,'Ind''l no''s claimed'!A240)</f>
        <v>0</v>
      </c>
      <c r="D240" s="19">
        <v>239</v>
      </c>
      <c r="E240" s="2">
        <f>COUNTIF('Ladies results'!$D$20:$D$714,'Ind''l no''s claimed'!D240)</f>
        <v>0</v>
      </c>
    </row>
    <row r="241" spans="1:5" x14ac:dyDescent="0.35">
      <c r="A241" s="19">
        <v>240</v>
      </c>
      <c r="B241" s="2">
        <f>COUNTIF('Mens results'!$D$33:$D$990,'Ind''l no''s claimed'!A241)</f>
        <v>0</v>
      </c>
      <c r="D241" s="19">
        <v>240</v>
      </c>
      <c r="E241" s="2">
        <f>COUNTIF('Ladies results'!$D$20:$D$714,'Ind''l no''s claimed'!D241)</f>
        <v>0</v>
      </c>
    </row>
    <row r="242" spans="1:5" x14ac:dyDescent="0.35">
      <c r="A242" s="19">
        <v>241</v>
      </c>
      <c r="B242" s="2">
        <f>COUNTIF('Mens results'!$D$33:$D$990,'Ind''l no''s claimed'!A242)</f>
        <v>0</v>
      </c>
      <c r="D242" s="19">
        <v>241</v>
      </c>
      <c r="E242" s="2">
        <f>COUNTIF('Ladies results'!$D$20:$D$714,'Ind''l no''s claimed'!D242)</f>
        <v>0</v>
      </c>
    </row>
    <row r="243" spans="1:5" x14ac:dyDescent="0.35">
      <c r="A243" s="19">
        <v>242</v>
      </c>
      <c r="B243" s="2">
        <f>COUNTIF('Mens results'!$D$33:$D$990,'Ind''l no''s claimed'!A243)</f>
        <v>0</v>
      </c>
      <c r="D243" s="19">
        <v>242</v>
      </c>
      <c r="E243" s="2">
        <f>COUNTIF('Ladies results'!$D$20:$D$714,'Ind''l no''s claimed'!D243)</f>
        <v>0</v>
      </c>
    </row>
    <row r="244" spans="1:5" x14ac:dyDescent="0.35">
      <c r="A244" s="19">
        <v>243</v>
      </c>
      <c r="B244" s="2">
        <f>COUNTIF('Mens results'!$D$33:$D$990,'Ind''l no''s claimed'!A244)</f>
        <v>0</v>
      </c>
      <c r="D244" s="19">
        <v>243</v>
      </c>
      <c r="E244" s="2">
        <f>COUNTIF('Ladies results'!$D$20:$D$714,'Ind''l no''s claimed'!D244)</f>
        <v>0</v>
      </c>
    </row>
    <row r="245" spans="1:5" x14ac:dyDescent="0.35">
      <c r="A245" s="19">
        <v>244</v>
      </c>
      <c r="B245" s="2">
        <f>COUNTIF('Mens results'!$D$33:$D$990,'Ind''l no''s claimed'!A245)</f>
        <v>0</v>
      </c>
      <c r="D245" s="19">
        <v>244</v>
      </c>
      <c r="E245" s="2">
        <f>COUNTIF('Ladies results'!$D$20:$D$714,'Ind''l no''s claimed'!D245)</f>
        <v>0</v>
      </c>
    </row>
    <row r="246" spans="1:5" x14ac:dyDescent="0.35">
      <c r="A246" s="19">
        <v>245</v>
      </c>
      <c r="B246" s="2">
        <f>COUNTIF('Mens results'!$D$33:$D$990,'Ind''l no''s claimed'!A246)</f>
        <v>0</v>
      </c>
      <c r="D246" s="19">
        <v>245</v>
      </c>
      <c r="E246" s="2">
        <f>COUNTIF('Ladies results'!$D$20:$D$714,'Ind''l no''s claimed'!D246)</f>
        <v>0</v>
      </c>
    </row>
    <row r="247" spans="1:5" x14ac:dyDescent="0.35">
      <c r="A247" s="19">
        <v>246</v>
      </c>
      <c r="B247" s="2">
        <f>COUNTIF('Mens results'!$D$33:$D$990,'Ind''l no''s claimed'!A247)</f>
        <v>0</v>
      </c>
      <c r="D247" s="19">
        <v>246</v>
      </c>
      <c r="E247" s="2">
        <f>COUNTIF('Ladies results'!$D$20:$D$714,'Ind''l no''s claimed'!D247)</f>
        <v>0</v>
      </c>
    </row>
    <row r="248" spans="1:5" x14ac:dyDescent="0.35">
      <c r="A248" s="19">
        <v>247</v>
      </c>
      <c r="B248" s="2">
        <f>COUNTIF('Mens results'!$D$33:$D$990,'Ind''l no''s claimed'!A248)</f>
        <v>0</v>
      </c>
      <c r="D248" s="19">
        <v>247</v>
      </c>
      <c r="E248" s="2">
        <f>COUNTIF('Ladies results'!$D$20:$D$714,'Ind''l no''s claimed'!D248)</f>
        <v>0</v>
      </c>
    </row>
    <row r="249" spans="1:5" x14ac:dyDescent="0.35">
      <c r="A249" s="19">
        <v>248</v>
      </c>
      <c r="B249" s="2">
        <f>COUNTIF('Mens results'!$D$33:$D$990,'Ind''l no''s claimed'!A249)</f>
        <v>0</v>
      </c>
      <c r="D249" s="19">
        <v>248</v>
      </c>
      <c r="E249" s="2">
        <f>COUNTIF('Ladies results'!$D$20:$D$714,'Ind''l no''s claimed'!D249)</f>
        <v>0</v>
      </c>
    </row>
    <row r="250" spans="1:5" x14ac:dyDescent="0.35">
      <c r="A250" s="19">
        <v>249</v>
      </c>
      <c r="B250" s="2">
        <f>COUNTIF('Mens results'!$D$33:$D$990,'Ind''l no''s claimed'!A250)</f>
        <v>0</v>
      </c>
      <c r="D250" s="19">
        <v>249</v>
      </c>
      <c r="E250" s="2">
        <f>COUNTIF('Ladies results'!$D$20:$D$714,'Ind''l no''s claimed'!D250)</f>
        <v>0</v>
      </c>
    </row>
    <row r="251" spans="1:5" x14ac:dyDescent="0.35">
      <c r="A251" s="19">
        <v>250</v>
      </c>
      <c r="B251" s="2">
        <f>COUNTIF('Mens results'!$D$33:$D$990,'Ind''l no''s claimed'!A251)</f>
        <v>0</v>
      </c>
      <c r="D251" s="19">
        <v>250</v>
      </c>
      <c r="E251" s="2">
        <f>COUNTIF('Ladies results'!$D$20:$D$714,'Ind''l no''s claimed'!D251)</f>
        <v>0</v>
      </c>
    </row>
    <row r="252" spans="1:5" x14ac:dyDescent="0.35">
      <c r="A252" s="19">
        <v>251</v>
      </c>
      <c r="B252" s="2">
        <f>COUNTIF('Mens results'!$D$33:$D$990,'Ind''l no''s claimed'!A252)</f>
        <v>0</v>
      </c>
    </row>
    <row r="253" spans="1:5" x14ac:dyDescent="0.35">
      <c r="A253" s="19">
        <v>252</v>
      </c>
      <c r="B253" s="2">
        <f>COUNTIF('Mens results'!$D$33:$D$990,'Ind''l no''s claimed'!A253)</f>
        <v>0</v>
      </c>
    </row>
    <row r="254" spans="1:5" x14ac:dyDescent="0.35">
      <c r="A254" s="19">
        <v>253</v>
      </c>
      <c r="B254" s="2">
        <f>COUNTIF('Mens results'!$D$33:$D$990,'Ind''l no''s claimed'!A254)</f>
        <v>0</v>
      </c>
    </row>
    <row r="255" spans="1:5" x14ac:dyDescent="0.35">
      <c r="A255" s="19">
        <v>254</v>
      </c>
      <c r="B255" s="2">
        <f>COUNTIF('Mens results'!$D$33:$D$990,'Ind''l no''s claimed'!A255)</f>
        <v>0</v>
      </c>
    </row>
    <row r="256" spans="1:5" x14ac:dyDescent="0.35">
      <c r="A256" s="19">
        <v>255</v>
      </c>
      <c r="B256" s="2">
        <f>COUNTIF('Mens results'!$D$33:$D$990,'Ind''l no''s claimed'!A256)</f>
        <v>0</v>
      </c>
    </row>
    <row r="257" spans="1:2" x14ac:dyDescent="0.35">
      <c r="A257" s="19">
        <v>256</v>
      </c>
      <c r="B257" s="2">
        <f>COUNTIF('Mens results'!$D$33:$D$990,'Ind''l no''s claimed'!A257)</f>
        <v>0</v>
      </c>
    </row>
    <row r="258" spans="1:2" x14ac:dyDescent="0.35">
      <c r="A258" s="19">
        <v>257</v>
      </c>
      <c r="B258" s="2">
        <f>COUNTIF('Mens results'!$D$33:$D$990,'Ind''l no''s claimed'!A258)</f>
        <v>0</v>
      </c>
    </row>
    <row r="259" spans="1:2" x14ac:dyDescent="0.35">
      <c r="A259" s="19">
        <v>258</v>
      </c>
      <c r="B259" s="2">
        <f>COUNTIF('Mens results'!$D$33:$D$990,'Ind''l no''s claimed'!A259)</f>
        <v>0</v>
      </c>
    </row>
    <row r="260" spans="1:2" x14ac:dyDescent="0.35">
      <c r="A260" s="19">
        <v>259</v>
      </c>
      <c r="B260" s="2">
        <f>COUNTIF('Mens results'!$D$33:$D$990,'Ind''l no''s claimed'!A260)</f>
        <v>0</v>
      </c>
    </row>
    <row r="261" spans="1:2" x14ac:dyDescent="0.35">
      <c r="A261" s="19">
        <v>260</v>
      </c>
      <c r="B261" s="2">
        <f>COUNTIF('Mens results'!$D$33:$D$990,'Ind''l no''s claimed'!A261)</f>
        <v>0</v>
      </c>
    </row>
    <row r="262" spans="1:2" x14ac:dyDescent="0.35">
      <c r="A262" s="19">
        <v>261</v>
      </c>
      <c r="B262" s="2">
        <f>COUNTIF('Mens results'!$D$33:$D$990,'Ind''l no''s claimed'!A262)</f>
        <v>0</v>
      </c>
    </row>
    <row r="263" spans="1:2" x14ac:dyDescent="0.35">
      <c r="A263" s="19">
        <v>262</v>
      </c>
      <c r="B263" s="2">
        <f>COUNTIF('Mens results'!$D$33:$D$990,'Ind''l no''s claimed'!A263)</f>
        <v>0</v>
      </c>
    </row>
    <row r="264" spans="1:2" x14ac:dyDescent="0.35">
      <c r="A264" s="19">
        <v>263</v>
      </c>
      <c r="B264" s="2">
        <f>COUNTIF('Mens results'!$D$33:$D$990,'Ind''l no''s claimed'!A264)</f>
        <v>0</v>
      </c>
    </row>
    <row r="265" spans="1:2" x14ac:dyDescent="0.35">
      <c r="A265" s="19">
        <v>264</v>
      </c>
      <c r="B265" s="2">
        <f>COUNTIF('Mens results'!$D$33:$D$990,'Ind''l no''s claimed'!A265)</f>
        <v>0</v>
      </c>
    </row>
    <row r="266" spans="1:2" x14ac:dyDescent="0.35">
      <c r="A266" s="19">
        <v>265</v>
      </c>
      <c r="B266" s="2">
        <f>COUNTIF('Mens results'!$D$33:$D$990,'Ind''l no''s claimed'!A266)</f>
        <v>0</v>
      </c>
    </row>
    <row r="267" spans="1:2" x14ac:dyDescent="0.35">
      <c r="A267" s="19">
        <v>266</v>
      </c>
      <c r="B267" s="2">
        <f>COUNTIF('Mens results'!$D$33:$D$990,'Ind''l no''s claimed'!A267)</f>
        <v>0</v>
      </c>
    </row>
    <row r="268" spans="1:2" x14ac:dyDescent="0.35">
      <c r="A268" s="19">
        <v>267</v>
      </c>
      <c r="B268" s="2">
        <f>COUNTIF('Mens results'!$D$33:$D$990,'Ind''l no''s claimed'!A268)</f>
        <v>0</v>
      </c>
    </row>
    <row r="269" spans="1:2" x14ac:dyDescent="0.35">
      <c r="A269" s="19">
        <v>268</v>
      </c>
      <c r="B269" s="2">
        <f>COUNTIF('Mens results'!$D$33:$D$990,'Ind''l no''s claimed'!A269)</f>
        <v>0</v>
      </c>
    </row>
    <row r="270" spans="1:2" x14ac:dyDescent="0.35">
      <c r="A270" s="19">
        <v>269</v>
      </c>
      <c r="B270" s="2">
        <f>COUNTIF('Mens results'!$D$33:$D$990,'Ind''l no''s claimed'!A270)</f>
        <v>0</v>
      </c>
    </row>
    <row r="271" spans="1:2" x14ac:dyDescent="0.35">
      <c r="A271" s="19">
        <v>270</v>
      </c>
      <c r="B271" s="2">
        <f>COUNTIF('Mens results'!$D$33:$D$990,'Ind''l no''s claimed'!A271)</f>
        <v>0</v>
      </c>
    </row>
    <row r="272" spans="1:2" x14ac:dyDescent="0.35">
      <c r="A272" s="19">
        <v>271</v>
      </c>
      <c r="B272" s="2">
        <f>COUNTIF('Mens results'!$D$33:$D$990,'Ind''l no''s claimed'!A272)</f>
        <v>0</v>
      </c>
    </row>
    <row r="273" spans="1:2" x14ac:dyDescent="0.35">
      <c r="A273" s="19">
        <v>272</v>
      </c>
      <c r="B273" s="2">
        <f>COUNTIF('Mens results'!$D$33:$D$990,'Ind''l no''s claimed'!A273)</f>
        <v>0</v>
      </c>
    </row>
    <row r="274" spans="1:2" x14ac:dyDescent="0.35">
      <c r="A274" s="19">
        <v>273</v>
      </c>
      <c r="B274" s="2">
        <f>COUNTIF('Mens results'!$D$33:$D$990,'Ind''l no''s claimed'!A274)</f>
        <v>0</v>
      </c>
    </row>
    <row r="275" spans="1:2" x14ac:dyDescent="0.35">
      <c r="A275" s="19">
        <v>274</v>
      </c>
      <c r="B275" s="2">
        <f>COUNTIF('Mens results'!$D$33:$D$990,'Ind''l no''s claimed'!A275)</f>
        <v>0</v>
      </c>
    </row>
    <row r="276" spans="1:2" x14ac:dyDescent="0.35">
      <c r="A276" s="19">
        <v>275</v>
      </c>
      <c r="B276" s="2">
        <f>COUNTIF('Mens results'!$D$33:$D$990,'Ind''l no''s claimed'!A276)</f>
        <v>0</v>
      </c>
    </row>
    <row r="277" spans="1:2" x14ac:dyDescent="0.35">
      <c r="A277" s="19">
        <v>276</v>
      </c>
      <c r="B277" s="2">
        <f>COUNTIF('Mens results'!$D$33:$D$990,'Ind''l no''s claimed'!A277)</f>
        <v>0</v>
      </c>
    </row>
    <row r="278" spans="1:2" x14ac:dyDescent="0.35">
      <c r="A278" s="19">
        <v>277</v>
      </c>
      <c r="B278" s="2">
        <f>COUNTIF('Mens results'!$D$33:$D$990,'Ind''l no''s claimed'!A278)</f>
        <v>0</v>
      </c>
    </row>
    <row r="279" spans="1:2" x14ac:dyDescent="0.35">
      <c r="A279" s="19">
        <v>278</v>
      </c>
      <c r="B279" s="2">
        <f>COUNTIF('Mens results'!$D$33:$D$990,'Ind''l no''s claimed'!A279)</f>
        <v>0</v>
      </c>
    </row>
    <row r="280" spans="1:2" x14ac:dyDescent="0.35">
      <c r="A280" s="19">
        <v>279</v>
      </c>
      <c r="B280" s="2">
        <f>COUNTIF('Mens results'!$D$33:$D$990,'Ind''l no''s claimed'!A280)</f>
        <v>0</v>
      </c>
    </row>
    <row r="281" spans="1:2" x14ac:dyDescent="0.35">
      <c r="A281" s="19">
        <v>280</v>
      </c>
      <c r="B281" s="2">
        <f>COUNTIF('Mens results'!$D$33:$D$990,'Ind''l no''s claimed'!A281)</f>
        <v>0</v>
      </c>
    </row>
    <row r="282" spans="1:2" x14ac:dyDescent="0.35">
      <c r="A282" s="19">
        <v>281</v>
      </c>
      <c r="B282" s="2">
        <f>COUNTIF('Mens results'!$D$33:$D$990,'Ind''l no''s claimed'!A282)</f>
        <v>0</v>
      </c>
    </row>
    <row r="283" spans="1:2" x14ac:dyDescent="0.35">
      <c r="A283" s="19">
        <v>282</v>
      </c>
      <c r="B283" s="2">
        <f>COUNTIF('Mens results'!$D$33:$D$990,'Ind''l no''s claimed'!A283)</f>
        <v>0</v>
      </c>
    </row>
    <row r="284" spans="1:2" x14ac:dyDescent="0.35">
      <c r="A284" s="19">
        <v>283</v>
      </c>
      <c r="B284" s="2">
        <f>COUNTIF('Mens results'!$D$33:$D$990,'Ind''l no''s claimed'!A284)</f>
        <v>0</v>
      </c>
    </row>
    <row r="285" spans="1:2" x14ac:dyDescent="0.35">
      <c r="A285" s="19">
        <v>284</v>
      </c>
      <c r="B285" s="2">
        <f>COUNTIF('Mens results'!$D$33:$D$990,'Ind''l no''s claimed'!A285)</f>
        <v>0</v>
      </c>
    </row>
    <row r="286" spans="1:2" x14ac:dyDescent="0.35">
      <c r="A286" s="19">
        <v>285</v>
      </c>
      <c r="B286" s="2">
        <f>COUNTIF('Mens results'!$D$33:$D$990,'Ind''l no''s claimed'!A286)</f>
        <v>0</v>
      </c>
    </row>
    <row r="287" spans="1:2" x14ac:dyDescent="0.35">
      <c r="A287" s="19">
        <v>286</v>
      </c>
      <c r="B287" s="2">
        <f>COUNTIF('Mens results'!$D$33:$D$990,'Ind''l no''s claimed'!A287)</f>
        <v>0</v>
      </c>
    </row>
    <row r="288" spans="1:2" x14ac:dyDescent="0.35">
      <c r="A288" s="19">
        <v>287</v>
      </c>
      <c r="B288" s="2">
        <f>COUNTIF('Mens results'!$D$33:$D$990,'Ind''l no''s claimed'!A288)</f>
        <v>0</v>
      </c>
    </row>
    <row r="289" spans="1:2" x14ac:dyDescent="0.35">
      <c r="A289" s="19">
        <v>288</v>
      </c>
      <c r="B289" s="2">
        <f>COUNTIF('Mens results'!$D$33:$D$990,'Ind''l no''s claimed'!A289)</f>
        <v>0</v>
      </c>
    </row>
    <row r="290" spans="1:2" x14ac:dyDescent="0.35">
      <c r="A290" s="19">
        <v>289</v>
      </c>
      <c r="B290" s="2">
        <f>COUNTIF('Mens results'!$D$33:$D$990,'Ind''l no''s claimed'!A290)</f>
        <v>0</v>
      </c>
    </row>
    <row r="291" spans="1:2" x14ac:dyDescent="0.35">
      <c r="A291" s="19">
        <v>290</v>
      </c>
      <c r="B291" s="2">
        <f>COUNTIF('Mens results'!$D$33:$D$990,'Ind''l no''s claimed'!A291)</f>
        <v>0</v>
      </c>
    </row>
    <row r="292" spans="1:2" x14ac:dyDescent="0.35">
      <c r="A292" s="19">
        <v>291</v>
      </c>
      <c r="B292" s="2">
        <f>COUNTIF('Mens results'!$D$33:$D$990,'Ind''l no''s claimed'!A292)</f>
        <v>0</v>
      </c>
    </row>
    <row r="293" spans="1:2" x14ac:dyDescent="0.35">
      <c r="A293" s="19">
        <v>292</v>
      </c>
      <c r="B293" s="2">
        <f>COUNTIF('Mens results'!$D$33:$D$990,'Ind''l no''s claimed'!A293)</f>
        <v>0</v>
      </c>
    </row>
    <row r="294" spans="1:2" x14ac:dyDescent="0.35">
      <c r="A294" s="19">
        <v>293</v>
      </c>
      <c r="B294" s="2">
        <f>COUNTIF('Mens results'!$D$33:$D$990,'Ind''l no''s claimed'!A294)</f>
        <v>0</v>
      </c>
    </row>
    <row r="295" spans="1:2" x14ac:dyDescent="0.35">
      <c r="A295" s="19">
        <v>294</v>
      </c>
      <c r="B295" s="2">
        <f>COUNTIF('Mens results'!$D$33:$D$990,'Ind''l no''s claimed'!A295)</f>
        <v>0</v>
      </c>
    </row>
    <row r="296" spans="1:2" x14ac:dyDescent="0.35">
      <c r="A296" s="19">
        <v>295</v>
      </c>
      <c r="B296" s="2">
        <f>COUNTIF('Mens results'!$D$33:$D$990,'Ind''l no''s claimed'!A296)</f>
        <v>0</v>
      </c>
    </row>
    <row r="297" spans="1:2" x14ac:dyDescent="0.35">
      <c r="A297" s="19">
        <v>296</v>
      </c>
      <c r="B297" s="2">
        <f>COUNTIF('Mens results'!$D$33:$D$990,'Ind''l no''s claimed'!A297)</f>
        <v>0</v>
      </c>
    </row>
    <row r="298" spans="1:2" x14ac:dyDescent="0.35">
      <c r="A298" s="19">
        <v>297</v>
      </c>
      <c r="B298" s="2">
        <f>COUNTIF('Mens results'!$D$33:$D$990,'Ind''l no''s claimed'!A298)</f>
        <v>0</v>
      </c>
    </row>
    <row r="299" spans="1:2" x14ac:dyDescent="0.35">
      <c r="A299" s="19">
        <v>298</v>
      </c>
      <c r="B299" s="2">
        <f>COUNTIF('Mens results'!$D$33:$D$990,'Ind''l no''s claimed'!A299)</f>
        <v>0</v>
      </c>
    </row>
    <row r="300" spans="1:2" x14ac:dyDescent="0.35">
      <c r="A300" s="19">
        <v>299</v>
      </c>
      <c r="B300" s="2">
        <f>COUNTIF('Mens results'!$D$33:$D$990,'Ind''l no''s claimed'!A300)</f>
        <v>0</v>
      </c>
    </row>
    <row r="301" spans="1:2" x14ac:dyDescent="0.35">
      <c r="A301" s="19">
        <v>300</v>
      </c>
      <c r="B301" s="2">
        <f>COUNTIF('Mens results'!$D$33:$D$990,'Ind''l no''s claimed'!A301)</f>
        <v>0</v>
      </c>
    </row>
    <row r="302" spans="1:2" x14ac:dyDescent="0.35">
      <c r="A302" s="19">
        <v>301</v>
      </c>
      <c r="B302" s="2">
        <f>COUNTIF('Mens results'!$D$33:$D$990,'Ind''l no''s claimed'!A302)</f>
        <v>0</v>
      </c>
    </row>
    <row r="303" spans="1:2" x14ac:dyDescent="0.35">
      <c r="A303" s="19">
        <v>302</v>
      </c>
      <c r="B303" s="2">
        <f>COUNTIF('Mens results'!$D$33:$D$990,'Ind''l no''s claimed'!A303)</f>
        <v>0</v>
      </c>
    </row>
    <row r="304" spans="1:2" x14ac:dyDescent="0.35">
      <c r="A304" s="19">
        <v>303</v>
      </c>
      <c r="B304" s="2">
        <f>COUNTIF('Mens results'!$D$33:$D$990,'Ind''l no''s claimed'!A304)</f>
        <v>0</v>
      </c>
    </row>
    <row r="305" spans="1:2" x14ac:dyDescent="0.35">
      <c r="A305" s="19">
        <v>304</v>
      </c>
      <c r="B305" s="2">
        <f>COUNTIF('Mens results'!$D$33:$D$990,'Ind''l no''s claimed'!A305)</f>
        <v>0</v>
      </c>
    </row>
    <row r="306" spans="1:2" x14ac:dyDescent="0.35">
      <c r="A306" s="19">
        <v>305</v>
      </c>
      <c r="B306" s="2">
        <f>COUNTIF('Mens results'!$D$33:$D$990,'Ind''l no''s claimed'!A306)</f>
        <v>0</v>
      </c>
    </row>
    <row r="307" spans="1:2" x14ac:dyDescent="0.35">
      <c r="A307" s="19">
        <v>306</v>
      </c>
      <c r="B307" s="2">
        <f>COUNTIF('Mens results'!$D$33:$D$990,'Ind''l no''s claimed'!A307)</f>
        <v>0</v>
      </c>
    </row>
    <row r="308" spans="1:2" x14ac:dyDescent="0.35">
      <c r="A308" s="19">
        <v>307</v>
      </c>
      <c r="B308" s="2">
        <f>COUNTIF('Mens results'!$D$33:$D$990,'Ind''l no''s claimed'!A308)</f>
        <v>0</v>
      </c>
    </row>
    <row r="309" spans="1:2" x14ac:dyDescent="0.35">
      <c r="A309" s="19">
        <v>308</v>
      </c>
      <c r="B309" s="2">
        <f>COUNTIF('Mens results'!$D$33:$D$990,'Ind''l no''s claimed'!A309)</f>
        <v>0</v>
      </c>
    </row>
    <row r="310" spans="1:2" x14ac:dyDescent="0.35">
      <c r="A310" s="19">
        <v>309</v>
      </c>
      <c r="B310" s="2">
        <f>COUNTIF('Mens results'!$D$33:$D$990,'Ind''l no''s claimed'!A310)</f>
        <v>0</v>
      </c>
    </row>
    <row r="311" spans="1:2" x14ac:dyDescent="0.35">
      <c r="A311" s="19">
        <v>310</v>
      </c>
      <c r="B311" s="2">
        <f>COUNTIF('Mens results'!$D$33:$D$990,'Ind''l no''s claimed'!A311)</f>
        <v>0</v>
      </c>
    </row>
    <row r="312" spans="1:2" x14ac:dyDescent="0.35">
      <c r="A312" s="19">
        <v>311</v>
      </c>
      <c r="B312" s="2">
        <f>COUNTIF('Mens results'!$D$33:$D$990,'Ind''l no''s claimed'!A312)</f>
        <v>0</v>
      </c>
    </row>
    <row r="313" spans="1:2" x14ac:dyDescent="0.35">
      <c r="A313" s="19">
        <v>312</v>
      </c>
      <c r="B313" s="2">
        <f>COUNTIF('Mens results'!$D$33:$D$990,'Ind''l no''s claimed'!A313)</f>
        <v>0</v>
      </c>
    </row>
    <row r="314" spans="1:2" x14ac:dyDescent="0.35">
      <c r="A314" s="19">
        <v>313</v>
      </c>
      <c r="B314" s="2">
        <f>COUNTIF('Mens results'!$D$33:$D$990,'Ind''l no''s claimed'!A314)</f>
        <v>0</v>
      </c>
    </row>
    <row r="315" spans="1:2" x14ac:dyDescent="0.35">
      <c r="A315" s="19">
        <v>314</v>
      </c>
      <c r="B315" s="2">
        <f>COUNTIF('Mens results'!$D$33:$D$990,'Ind''l no''s claimed'!A315)</f>
        <v>0</v>
      </c>
    </row>
    <row r="316" spans="1:2" x14ac:dyDescent="0.35">
      <c r="A316" s="19">
        <v>315</v>
      </c>
      <c r="B316" s="2">
        <f>COUNTIF('Mens results'!$D$33:$D$990,'Ind''l no''s claimed'!A316)</f>
        <v>0</v>
      </c>
    </row>
    <row r="317" spans="1:2" x14ac:dyDescent="0.35">
      <c r="A317" s="19">
        <v>316</v>
      </c>
      <c r="B317" s="2">
        <f>COUNTIF('Mens results'!$D$33:$D$990,'Ind''l no''s claimed'!A317)</f>
        <v>0</v>
      </c>
    </row>
    <row r="318" spans="1:2" x14ac:dyDescent="0.35">
      <c r="A318" s="19">
        <v>317</v>
      </c>
      <c r="B318" s="2">
        <f>COUNTIF('Mens results'!$D$33:$D$990,'Ind''l no''s claimed'!A318)</f>
        <v>0</v>
      </c>
    </row>
    <row r="319" spans="1:2" x14ac:dyDescent="0.35">
      <c r="A319" s="19">
        <v>318</v>
      </c>
      <c r="B319" s="2">
        <f>COUNTIF('Mens results'!$D$33:$D$990,'Ind''l no''s claimed'!A319)</f>
        <v>0</v>
      </c>
    </row>
    <row r="320" spans="1:2" x14ac:dyDescent="0.35">
      <c r="A320" s="19">
        <v>319</v>
      </c>
      <c r="B320" s="2">
        <f>COUNTIF('Mens results'!$D$33:$D$990,'Ind''l no''s claimed'!A320)</f>
        <v>0</v>
      </c>
    </row>
    <row r="321" spans="1:2" x14ac:dyDescent="0.35">
      <c r="A321" s="19">
        <v>320</v>
      </c>
      <c r="B321" s="2">
        <f>COUNTIF('Mens results'!$D$33:$D$990,'Ind''l no''s claimed'!A321)</f>
        <v>0</v>
      </c>
    </row>
    <row r="322" spans="1:2" x14ac:dyDescent="0.35">
      <c r="A322" s="19">
        <v>321</v>
      </c>
      <c r="B322" s="2">
        <f>COUNTIF('Mens results'!$D$33:$D$990,'Ind''l no''s claimed'!A322)</f>
        <v>0</v>
      </c>
    </row>
    <row r="323" spans="1:2" x14ac:dyDescent="0.35">
      <c r="A323" s="19">
        <v>322</v>
      </c>
      <c r="B323" s="2">
        <f>COUNTIF('Mens results'!$D$33:$D$990,'Ind''l no''s claimed'!A323)</f>
        <v>0</v>
      </c>
    </row>
    <row r="324" spans="1:2" x14ac:dyDescent="0.35">
      <c r="A324" s="19">
        <v>323</v>
      </c>
      <c r="B324" s="2">
        <f>COUNTIF('Mens results'!$D$33:$D$990,'Ind''l no''s claimed'!A324)</f>
        <v>0</v>
      </c>
    </row>
    <row r="325" spans="1:2" x14ac:dyDescent="0.35">
      <c r="A325" s="19">
        <v>324</v>
      </c>
      <c r="B325" s="2">
        <f>COUNTIF('Mens results'!$D$33:$D$990,'Ind''l no''s claimed'!A325)</f>
        <v>0</v>
      </c>
    </row>
    <row r="326" spans="1:2" x14ac:dyDescent="0.35">
      <c r="A326" s="19">
        <v>325</v>
      </c>
      <c r="B326" s="2">
        <f>COUNTIF('Mens results'!$D$33:$D$990,'Ind''l no''s claimed'!A326)</f>
        <v>0</v>
      </c>
    </row>
    <row r="327" spans="1:2" x14ac:dyDescent="0.35">
      <c r="A327" s="19">
        <v>326</v>
      </c>
      <c r="B327" s="2">
        <f>COUNTIF('Mens results'!$D$33:$D$990,'Ind''l no''s claimed'!A327)</f>
        <v>0</v>
      </c>
    </row>
    <row r="328" spans="1:2" x14ac:dyDescent="0.35">
      <c r="A328" s="19">
        <v>327</v>
      </c>
      <c r="B328" s="2">
        <f>COUNTIF('Mens results'!$D$33:$D$990,'Ind''l no''s claimed'!A328)</f>
        <v>0</v>
      </c>
    </row>
    <row r="329" spans="1:2" x14ac:dyDescent="0.35">
      <c r="A329" s="19">
        <v>328</v>
      </c>
      <c r="B329" s="2">
        <f>COUNTIF('Mens results'!$D$33:$D$990,'Ind''l no''s claimed'!A329)</f>
        <v>0</v>
      </c>
    </row>
    <row r="330" spans="1:2" x14ac:dyDescent="0.35">
      <c r="A330" s="19">
        <v>329</v>
      </c>
      <c r="B330" s="2">
        <f>COUNTIF('Mens results'!$D$33:$D$990,'Ind''l no''s claimed'!A330)</f>
        <v>0</v>
      </c>
    </row>
    <row r="331" spans="1:2" x14ac:dyDescent="0.35">
      <c r="A331" s="19">
        <v>330</v>
      </c>
      <c r="B331" s="2">
        <f>COUNTIF('Mens results'!$D$33:$D$990,'Ind''l no''s claimed'!A331)</f>
        <v>0</v>
      </c>
    </row>
    <row r="332" spans="1:2" x14ac:dyDescent="0.35">
      <c r="A332" s="19">
        <v>331</v>
      </c>
      <c r="B332" s="2">
        <f>COUNTIF('Mens results'!$D$33:$D$990,'Ind''l no''s claimed'!A332)</f>
        <v>0</v>
      </c>
    </row>
    <row r="333" spans="1:2" x14ac:dyDescent="0.35">
      <c r="A333" s="19">
        <v>332</v>
      </c>
      <c r="B333" s="2">
        <f>COUNTIF('Mens results'!$D$33:$D$990,'Ind''l no''s claimed'!A333)</f>
        <v>0</v>
      </c>
    </row>
    <row r="334" spans="1:2" x14ac:dyDescent="0.35">
      <c r="A334" s="19">
        <v>333</v>
      </c>
      <c r="B334" s="2">
        <f>COUNTIF('Mens results'!$D$33:$D$990,'Ind''l no''s claimed'!A334)</f>
        <v>0</v>
      </c>
    </row>
    <row r="335" spans="1:2" x14ac:dyDescent="0.35">
      <c r="A335" s="19">
        <v>334</v>
      </c>
      <c r="B335" s="2">
        <f>COUNTIF('Mens results'!$D$33:$D$990,'Ind''l no''s claimed'!A335)</f>
        <v>0</v>
      </c>
    </row>
    <row r="336" spans="1:2" x14ac:dyDescent="0.35">
      <c r="A336" s="19">
        <v>335</v>
      </c>
      <c r="B336" s="2">
        <f>COUNTIF('Mens results'!$D$33:$D$990,'Ind''l no''s claimed'!A336)</f>
        <v>0</v>
      </c>
    </row>
    <row r="337" spans="1:2" x14ac:dyDescent="0.35">
      <c r="A337" s="19">
        <v>336</v>
      </c>
      <c r="B337" s="2">
        <f>COUNTIF('Mens results'!$D$33:$D$990,'Ind''l no''s claimed'!A337)</f>
        <v>0</v>
      </c>
    </row>
    <row r="338" spans="1:2" x14ac:dyDescent="0.35">
      <c r="A338" s="19">
        <v>337</v>
      </c>
      <c r="B338" s="2">
        <f>COUNTIF('Mens results'!$D$33:$D$990,'Ind''l no''s claimed'!A338)</f>
        <v>0</v>
      </c>
    </row>
    <row r="339" spans="1:2" x14ac:dyDescent="0.35">
      <c r="A339" s="19">
        <v>338</v>
      </c>
      <c r="B339" s="2">
        <f>COUNTIF('Mens results'!$D$33:$D$990,'Ind''l no''s claimed'!A339)</f>
        <v>0</v>
      </c>
    </row>
    <row r="340" spans="1:2" x14ac:dyDescent="0.35">
      <c r="A340" s="19">
        <v>339</v>
      </c>
      <c r="B340" s="2">
        <f>COUNTIF('Mens results'!$D$33:$D$990,'Ind''l no''s claimed'!A340)</f>
        <v>0</v>
      </c>
    </row>
    <row r="341" spans="1:2" x14ac:dyDescent="0.35">
      <c r="A341" s="19">
        <v>340</v>
      </c>
      <c r="B341" s="2">
        <f>COUNTIF('Mens results'!$D$33:$D$990,'Ind''l no''s claimed'!A341)</f>
        <v>0</v>
      </c>
    </row>
    <row r="342" spans="1:2" x14ac:dyDescent="0.35">
      <c r="A342" s="19">
        <v>341</v>
      </c>
      <c r="B342" s="2">
        <f>COUNTIF('Mens results'!$D$33:$D$990,'Ind''l no''s claimed'!A342)</f>
        <v>0</v>
      </c>
    </row>
    <row r="343" spans="1:2" x14ac:dyDescent="0.35">
      <c r="A343" s="19">
        <v>342</v>
      </c>
      <c r="B343" s="2">
        <f>COUNTIF('Mens results'!$D$33:$D$990,'Ind''l no''s claimed'!A343)</f>
        <v>0</v>
      </c>
    </row>
    <row r="344" spans="1:2" x14ac:dyDescent="0.35">
      <c r="A344" s="19">
        <v>343</v>
      </c>
      <c r="B344" s="2">
        <f>COUNTIF('Mens results'!$D$33:$D$990,'Ind''l no''s claimed'!A344)</f>
        <v>0</v>
      </c>
    </row>
    <row r="345" spans="1:2" x14ac:dyDescent="0.35">
      <c r="A345" s="19">
        <v>344</v>
      </c>
      <c r="B345" s="2">
        <f>COUNTIF('Mens results'!$D$33:$D$990,'Ind''l no''s claimed'!A345)</f>
        <v>0</v>
      </c>
    </row>
    <row r="346" spans="1:2" x14ac:dyDescent="0.35">
      <c r="A346" s="19">
        <v>345</v>
      </c>
      <c r="B346" s="2">
        <f>COUNTIF('Mens results'!$D$33:$D$990,'Ind''l no''s claimed'!A346)</f>
        <v>0</v>
      </c>
    </row>
    <row r="347" spans="1:2" x14ac:dyDescent="0.35">
      <c r="A347" s="19">
        <v>346</v>
      </c>
      <c r="B347" s="2">
        <f>COUNTIF('Mens results'!$D$33:$D$990,'Ind''l no''s claimed'!A347)</f>
        <v>0</v>
      </c>
    </row>
    <row r="348" spans="1:2" x14ac:dyDescent="0.35">
      <c r="A348" s="19">
        <v>347</v>
      </c>
      <c r="B348" s="2">
        <f>COUNTIF('Mens results'!$D$33:$D$990,'Ind''l no''s claimed'!A348)</f>
        <v>0</v>
      </c>
    </row>
    <row r="349" spans="1:2" x14ac:dyDescent="0.35">
      <c r="A349" s="19">
        <v>348</v>
      </c>
      <c r="B349" s="2">
        <f>COUNTIF('Mens results'!$D$33:$D$990,'Ind''l no''s claimed'!A349)</f>
        <v>0</v>
      </c>
    </row>
    <row r="350" spans="1:2" x14ac:dyDescent="0.35">
      <c r="A350" s="19">
        <v>349</v>
      </c>
      <c r="B350" s="2">
        <f>COUNTIF('Mens results'!$D$33:$D$990,'Ind''l no''s claimed'!A350)</f>
        <v>0</v>
      </c>
    </row>
    <row r="351" spans="1:2" x14ac:dyDescent="0.35">
      <c r="A351" s="19">
        <v>350</v>
      </c>
      <c r="B351" s="2">
        <f>COUNTIF('Mens results'!$D$33:$D$990,'Ind''l no''s claimed'!A351)</f>
        <v>0</v>
      </c>
    </row>
    <row r="352" spans="1:2" x14ac:dyDescent="0.35">
      <c r="A352" s="19">
        <v>351</v>
      </c>
      <c r="B352" s="2">
        <f>COUNTIF('Mens results'!$D$33:$D$990,'Ind''l no''s claimed'!A352)</f>
        <v>0</v>
      </c>
    </row>
    <row r="353" spans="1:2" x14ac:dyDescent="0.35">
      <c r="A353" s="19">
        <v>352</v>
      </c>
      <c r="B353" s="2">
        <f>COUNTIF('Mens results'!$D$33:$D$990,'Ind''l no''s claimed'!A353)</f>
        <v>0</v>
      </c>
    </row>
    <row r="354" spans="1:2" x14ac:dyDescent="0.35">
      <c r="A354" s="19">
        <v>353</v>
      </c>
      <c r="B354" s="2">
        <f>COUNTIF('Mens results'!$D$33:$D$990,'Ind''l no''s claimed'!A354)</f>
        <v>0</v>
      </c>
    </row>
    <row r="355" spans="1:2" x14ac:dyDescent="0.35">
      <c r="A355" s="19">
        <v>354</v>
      </c>
      <c r="B355" s="2">
        <f>COUNTIF('Mens results'!$D$33:$D$990,'Ind''l no''s claimed'!A355)</f>
        <v>0</v>
      </c>
    </row>
    <row r="356" spans="1:2" x14ac:dyDescent="0.35">
      <c r="A356" s="19">
        <v>355</v>
      </c>
      <c r="B356" s="2">
        <f>COUNTIF('Mens results'!$D$33:$D$990,'Ind''l no''s claimed'!A356)</f>
        <v>0</v>
      </c>
    </row>
    <row r="357" spans="1:2" x14ac:dyDescent="0.35">
      <c r="A357" s="19">
        <v>356</v>
      </c>
      <c r="B357" s="2">
        <f>COUNTIF('Mens results'!$D$33:$D$990,'Ind''l no''s claimed'!A357)</f>
        <v>0</v>
      </c>
    </row>
    <row r="358" spans="1:2" x14ac:dyDescent="0.35">
      <c r="A358" s="19">
        <v>357</v>
      </c>
      <c r="B358" s="2">
        <f>COUNTIF('Mens results'!$D$33:$D$990,'Ind''l no''s claimed'!A358)</f>
        <v>0</v>
      </c>
    </row>
    <row r="359" spans="1:2" x14ac:dyDescent="0.35">
      <c r="A359" s="19">
        <v>358</v>
      </c>
      <c r="B359" s="2">
        <f>COUNTIF('Mens results'!$D$33:$D$990,'Ind''l no''s claimed'!A359)</f>
        <v>0</v>
      </c>
    </row>
    <row r="360" spans="1:2" x14ac:dyDescent="0.35">
      <c r="A360" s="19">
        <v>359</v>
      </c>
      <c r="B360" s="2">
        <f>COUNTIF('Mens results'!$D$33:$D$990,'Ind''l no''s claimed'!A360)</f>
        <v>0</v>
      </c>
    </row>
    <row r="361" spans="1:2" x14ac:dyDescent="0.35">
      <c r="A361" s="19">
        <v>360</v>
      </c>
      <c r="B361" s="2">
        <f>COUNTIF('Mens results'!$D$33:$D$990,'Ind''l no''s claimed'!A361)</f>
        <v>0</v>
      </c>
    </row>
    <row r="362" spans="1:2" x14ac:dyDescent="0.35">
      <c r="A362" s="19">
        <v>361</v>
      </c>
      <c r="B362" s="2">
        <f>COUNTIF('Mens results'!$D$33:$D$990,'Ind''l no''s claimed'!A362)</f>
        <v>0</v>
      </c>
    </row>
    <row r="363" spans="1:2" x14ac:dyDescent="0.35">
      <c r="A363" s="19">
        <v>362</v>
      </c>
      <c r="B363" s="2">
        <f>COUNTIF('Mens results'!$D$33:$D$990,'Ind''l no''s claimed'!A363)</f>
        <v>0</v>
      </c>
    </row>
    <row r="364" spans="1:2" x14ac:dyDescent="0.35">
      <c r="A364" s="19">
        <v>363</v>
      </c>
      <c r="B364" s="2">
        <f>COUNTIF('Mens results'!$D$33:$D$990,'Ind''l no''s claimed'!A364)</f>
        <v>0</v>
      </c>
    </row>
    <row r="365" spans="1:2" x14ac:dyDescent="0.35">
      <c r="A365" s="19">
        <v>364</v>
      </c>
      <c r="B365" s="2">
        <f>COUNTIF('Mens results'!$D$33:$D$990,'Ind''l no''s claimed'!A365)</f>
        <v>0</v>
      </c>
    </row>
    <row r="366" spans="1:2" x14ac:dyDescent="0.35">
      <c r="A366" s="19">
        <v>365</v>
      </c>
      <c r="B366" s="2">
        <f>COUNTIF('Mens results'!$D$33:$D$990,'Ind''l no''s claimed'!A366)</f>
        <v>0</v>
      </c>
    </row>
    <row r="367" spans="1:2" x14ac:dyDescent="0.35">
      <c r="A367" s="19">
        <v>366</v>
      </c>
      <c r="B367" s="2">
        <f>COUNTIF('Mens results'!$D$33:$D$990,'Ind''l no''s claimed'!A367)</f>
        <v>0</v>
      </c>
    </row>
    <row r="368" spans="1:2" x14ac:dyDescent="0.35">
      <c r="A368" s="19">
        <v>367</v>
      </c>
      <c r="B368" s="2">
        <f>COUNTIF('Mens results'!$D$33:$D$990,'Ind''l no''s claimed'!A368)</f>
        <v>0</v>
      </c>
    </row>
    <row r="369" spans="1:2" x14ac:dyDescent="0.35">
      <c r="A369" s="19">
        <v>368</v>
      </c>
      <c r="B369" s="2">
        <f>COUNTIF('Mens results'!$D$33:$D$990,'Ind''l no''s claimed'!A369)</f>
        <v>0</v>
      </c>
    </row>
    <row r="370" spans="1:2" x14ac:dyDescent="0.35">
      <c r="A370" s="19">
        <v>369</v>
      </c>
      <c r="B370" s="2">
        <f>COUNTIF('Mens results'!$D$33:$D$990,'Ind''l no''s claimed'!A370)</f>
        <v>0</v>
      </c>
    </row>
    <row r="371" spans="1:2" x14ac:dyDescent="0.35">
      <c r="A371" s="19">
        <v>370</v>
      </c>
      <c r="B371" s="2">
        <f>COUNTIF('Mens results'!$D$33:$D$990,'Ind''l no''s claimed'!A371)</f>
        <v>0</v>
      </c>
    </row>
    <row r="372" spans="1:2" x14ac:dyDescent="0.35">
      <c r="A372" s="19">
        <v>371</v>
      </c>
      <c r="B372" s="2">
        <f>COUNTIF('Mens results'!$D$33:$D$990,'Ind''l no''s claimed'!A372)</f>
        <v>0</v>
      </c>
    </row>
    <row r="373" spans="1:2" x14ac:dyDescent="0.35">
      <c r="A373" s="19">
        <v>372</v>
      </c>
      <c r="B373" s="2">
        <f>COUNTIF('Mens results'!$D$33:$D$990,'Ind''l no''s claimed'!A373)</f>
        <v>0</v>
      </c>
    </row>
    <row r="374" spans="1:2" x14ac:dyDescent="0.35">
      <c r="A374" s="19">
        <v>373</v>
      </c>
      <c r="B374" s="2">
        <f>COUNTIF('Mens results'!$D$33:$D$990,'Ind''l no''s claimed'!A374)</f>
        <v>0</v>
      </c>
    </row>
    <row r="375" spans="1:2" x14ac:dyDescent="0.35">
      <c r="A375" s="19">
        <v>374</v>
      </c>
      <c r="B375" s="2">
        <f>COUNTIF('Mens results'!$D$33:$D$990,'Ind''l no''s claimed'!A375)</f>
        <v>0</v>
      </c>
    </row>
    <row r="376" spans="1:2" x14ac:dyDescent="0.35">
      <c r="A376" s="19">
        <v>375</v>
      </c>
      <c r="B376" s="2">
        <f>COUNTIF('Mens results'!$D$33:$D$990,'Ind''l no''s claimed'!A376)</f>
        <v>0</v>
      </c>
    </row>
    <row r="377" spans="1:2" x14ac:dyDescent="0.35">
      <c r="A377" s="19">
        <v>376</v>
      </c>
      <c r="B377" s="2">
        <f>COUNTIF('Mens results'!$D$33:$D$990,'Ind''l no''s claimed'!A377)</f>
        <v>0</v>
      </c>
    </row>
    <row r="378" spans="1:2" x14ac:dyDescent="0.35">
      <c r="A378" s="19">
        <v>377</v>
      </c>
      <c r="B378" s="2">
        <f>COUNTIF('Mens results'!$D$33:$D$990,'Ind''l no''s claimed'!A378)</f>
        <v>0</v>
      </c>
    </row>
    <row r="379" spans="1:2" x14ac:dyDescent="0.35">
      <c r="A379" s="19">
        <v>378</v>
      </c>
      <c r="B379" s="2">
        <f>COUNTIF('Mens results'!$D$33:$D$990,'Ind''l no''s claimed'!A379)</f>
        <v>0</v>
      </c>
    </row>
    <row r="380" spans="1:2" x14ac:dyDescent="0.35">
      <c r="A380" s="19">
        <v>379</v>
      </c>
      <c r="B380" s="2">
        <f>COUNTIF('Mens results'!$D$33:$D$990,'Ind''l no''s claimed'!A380)</f>
        <v>0</v>
      </c>
    </row>
    <row r="381" spans="1:2" x14ac:dyDescent="0.35">
      <c r="A381" s="19">
        <v>380</v>
      </c>
      <c r="B381" s="2">
        <f>COUNTIF('Mens results'!$D$33:$D$990,'Ind''l no''s claimed'!A381)</f>
        <v>0</v>
      </c>
    </row>
    <row r="382" spans="1:2" x14ac:dyDescent="0.35">
      <c r="A382" s="19">
        <v>381</v>
      </c>
      <c r="B382" s="2">
        <f>COUNTIF('Mens results'!$D$33:$D$990,'Ind''l no''s claimed'!A382)</f>
        <v>0</v>
      </c>
    </row>
    <row r="383" spans="1:2" x14ac:dyDescent="0.35">
      <c r="A383" s="19">
        <v>382</v>
      </c>
      <c r="B383" s="2">
        <f>COUNTIF('Mens results'!$D$33:$D$990,'Ind''l no''s claimed'!A383)</f>
        <v>0</v>
      </c>
    </row>
    <row r="384" spans="1:2" x14ac:dyDescent="0.35">
      <c r="A384" s="19">
        <v>383</v>
      </c>
      <c r="B384" s="2">
        <f>COUNTIF('Mens results'!$D$33:$D$990,'Ind''l no''s claimed'!A384)</f>
        <v>0</v>
      </c>
    </row>
    <row r="385" spans="1:2" x14ac:dyDescent="0.35">
      <c r="A385" s="19">
        <v>384</v>
      </c>
      <c r="B385" s="2">
        <f>COUNTIF('Mens results'!$D$33:$D$990,'Ind''l no''s claimed'!A385)</f>
        <v>0</v>
      </c>
    </row>
    <row r="386" spans="1:2" x14ac:dyDescent="0.35">
      <c r="A386" s="19">
        <v>385</v>
      </c>
      <c r="B386" s="2">
        <f>COUNTIF('Mens results'!$D$33:$D$990,'Ind''l no''s claimed'!A386)</f>
        <v>0</v>
      </c>
    </row>
    <row r="387" spans="1:2" x14ac:dyDescent="0.35">
      <c r="A387" s="19">
        <v>386</v>
      </c>
      <c r="B387" s="2">
        <f>COUNTIF('Mens results'!$D$33:$D$990,'Ind''l no''s claimed'!A387)</f>
        <v>0</v>
      </c>
    </row>
    <row r="388" spans="1:2" x14ac:dyDescent="0.35">
      <c r="A388" s="19">
        <v>387</v>
      </c>
      <c r="B388" s="2">
        <f>COUNTIF('Mens results'!$D$33:$D$990,'Ind''l no''s claimed'!A388)</f>
        <v>0</v>
      </c>
    </row>
    <row r="389" spans="1:2" x14ac:dyDescent="0.35">
      <c r="A389" s="19">
        <v>388</v>
      </c>
      <c r="B389" s="2">
        <f>COUNTIF('Mens results'!$D$33:$D$990,'Ind''l no''s claimed'!A389)</f>
        <v>0</v>
      </c>
    </row>
    <row r="390" spans="1:2" x14ac:dyDescent="0.35">
      <c r="A390" s="19">
        <v>389</v>
      </c>
      <c r="B390" s="2">
        <f>COUNTIF('Mens results'!$D$33:$D$990,'Ind''l no''s claimed'!A390)</f>
        <v>0</v>
      </c>
    </row>
    <row r="391" spans="1:2" x14ac:dyDescent="0.35">
      <c r="A391" s="19">
        <v>390</v>
      </c>
      <c r="B391" s="2">
        <f>COUNTIF('Mens results'!$D$33:$D$990,'Ind''l no''s claimed'!A391)</f>
        <v>0</v>
      </c>
    </row>
    <row r="392" spans="1:2" x14ac:dyDescent="0.35">
      <c r="A392" s="19">
        <v>391</v>
      </c>
      <c r="B392" s="2">
        <f>COUNTIF('Mens results'!$D$33:$D$990,'Ind''l no''s claimed'!A392)</f>
        <v>0</v>
      </c>
    </row>
    <row r="393" spans="1:2" x14ac:dyDescent="0.35">
      <c r="A393" s="19">
        <v>392</v>
      </c>
      <c r="B393" s="2">
        <f>COUNTIF('Mens results'!$D$33:$D$990,'Ind''l no''s claimed'!A393)</f>
        <v>0</v>
      </c>
    </row>
    <row r="394" spans="1:2" x14ac:dyDescent="0.35">
      <c r="A394" s="19">
        <v>393</v>
      </c>
      <c r="B394" s="2">
        <f>COUNTIF('Mens results'!$D$33:$D$990,'Ind''l no''s claimed'!A394)</f>
        <v>0</v>
      </c>
    </row>
    <row r="395" spans="1:2" x14ac:dyDescent="0.35">
      <c r="A395" s="19">
        <v>394</v>
      </c>
      <c r="B395" s="2">
        <f>COUNTIF('Mens results'!$D$33:$D$990,'Ind''l no''s claimed'!A395)</f>
        <v>0</v>
      </c>
    </row>
    <row r="396" spans="1:2" x14ac:dyDescent="0.35">
      <c r="A396" s="19">
        <v>395</v>
      </c>
      <c r="B396" s="2">
        <f>COUNTIF('Mens results'!$D$33:$D$990,'Ind''l no''s claimed'!A396)</f>
        <v>0</v>
      </c>
    </row>
    <row r="397" spans="1:2" x14ac:dyDescent="0.35">
      <c r="A397" s="19">
        <v>396</v>
      </c>
      <c r="B397" s="2">
        <f>COUNTIF('Mens results'!$D$33:$D$990,'Ind''l no''s claimed'!A397)</f>
        <v>0</v>
      </c>
    </row>
    <row r="398" spans="1:2" x14ac:dyDescent="0.35">
      <c r="A398" s="19">
        <v>397</v>
      </c>
      <c r="B398" s="2">
        <f>COUNTIF('Mens results'!$D$33:$D$990,'Ind''l no''s claimed'!A398)</f>
        <v>0</v>
      </c>
    </row>
    <row r="399" spans="1:2" x14ac:dyDescent="0.35">
      <c r="A399" s="19">
        <v>398</v>
      </c>
      <c r="B399" s="2">
        <f>COUNTIF('Mens results'!$D$33:$D$990,'Ind''l no''s claimed'!A399)</f>
        <v>0</v>
      </c>
    </row>
    <row r="400" spans="1:2" x14ac:dyDescent="0.35">
      <c r="A400" s="19">
        <v>399</v>
      </c>
      <c r="B400" s="2">
        <f>COUNTIF('Mens results'!$D$33:$D$990,'Ind''l no''s claimed'!A400)</f>
        <v>0</v>
      </c>
    </row>
    <row r="401" spans="1:2" x14ac:dyDescent="0.35">
      <c r="A401" s="19">
        <v>400</v>
      </c>
      <c r="B401" s="2">
        <f>COUNTIF('Mens results'!$D$33:$D$990,'Ind''l no''s claimed'!A401)</f>
        <v>0</v>
      </c>
    </row>
    <row r="402" spans="1:2" x14ac:dyDescent="0.35">
      <c r="A402" s="19">
        <v>401</v>
      </c>
      <c r="B402" s="2">
        <f>COUNTIF('Mens results'!$D$33:$D$990,'Ind''l no''s claimed'!A402)</f>
        <v>0</v>
      </c>
    </row>
    <row r="403" spans="1:2" x14ac:dyDescent="0.35">
      <c r="A403" s="19">
        <v>402</v>
      </c>
      <c r="B403" s="2">
        <f>COUNTIF('Mens results'!$D$33:$D$990,'Ind''l no''s claimed'!A403)</f>
        <v>0</v>
      </c>
    </row>
    <row r="404" spans="1:2" x14ac:dyDescent="0.35">
      <c r="A404" s="19">
        <v>403</v>
      </c>
      <c r="B404" s="2">
        <f>COUNTIF('Mens results'!$D$33:$D$990,'Ind''l no''s claimed'!A404)</f>
        <v>0</v>
      </c>
    </row>
    <row r="405" spans="1:2" x14ac:dyDescent="0.35">
      <c r="A405" s="19">
        <v>404</v>
      </c>
      <c r="B405" s="2">
        <f>COUNTIF('Mens results'!$D$33:$D$990,'Ind''l no''s claimed'!A405)</f>
        <v>0</v>
      </c>
    </row>
    <row r="406" spans="1:2" x14ac:dyDescent="0.35">
      <c r="A406" s="19">
        <v>405</v>
      </c>
      <c r="B406" s="2">
        <f>COUNTIF('Mens results'!$D$33:$D$990,'Ind''l no''s claimed'!A406)</f>
        <v>0</v>
      </c>
    </row>
    <row r="407" spans="1:2" x14ac:dyDescent="0.35">
      <c r="A407" s="19">
        <v>406</v>
      </c>
      <c r="B407" s="2">
        <f>COUNTIF('Mens results'!$D$33:$D$990,'Ind''l no''s claimed'!A407)</f>
        <v>0</v>
      </c>
    </row>
    <row r="408" spans="1:2" x14ac:dyDescent="0.35">
      <c r="A408" s="19">
        <v>407</v>
      </c>
      <c r="B408" s="2">
        <f>COUNTIF('Mens results'!$D$33:$D$990,'Ind''l no''s claimed'!A408)</f>
        <v>0</v>
      </c>
    </row>
    <row r="409" spans="1:2" x14ac:dyDescent="0.35">
      <c r="A409" s="19">
        <v>408</v>
      </c>
      <c r="B409" s="2">
        <f>COUNTIF('Mens results'!$D$33:$D$990,'Ind''l no''s claimed'!A409)</f>
        <v>0</v>
      </c>
    </row>
    <row r="410" spans="1:2" x14ac:dyDescent="0.35">
      <c r="A410" s="19">
        <v>409</v>
      </c>
      <c r="B410" s="2">
        <f>COUNTIF('Mens results'!$D$33:$D$990,'Ind''l no''s claimed'!A410)</f>
        <v>0</v>
      </c>
    </row>
    <row r="411" spans="1:2" x14ac:dyDescent="0.35">
      <c r="A411" s="19">
        <v>410</v>
      </c>
      <c r="B411" s="2">
        <f>COUNTIF('Mens results'!$D$33:$D$990,'Ind''l no''s claimed'!A411)</f>
        <v>0</v>
      </c>
    </row>
    <row r="412" spans="1:2" x14ac:dyDescent="0.35">
      <c r="A412" s="19">
        <v>411</v>
      </c>
      <c r="B412" s="2">
        <f>COUNTIF('Mens results'!$D$33:$D$990,'Ind''l no''s claimed'!A412)</f>
        <v>0</v>
      </c>
    </row>
    <row r="413" spans="1:2" x14ac:dyDescent="0.35">
      <c r="A413" s="19">
        <v>412</v>
      </c>
      <c r="B413" s="2">
        <f>COUNTIF('Mens results'!$D$33:$D$990,'Ind''l no''s claimed'!A413)</f>
        <v>0</v>
      </c>
    </row>
    <row r="414" spans="1:2" x14ac:dyDescent="0.35">
      <c r="A414" s="19">
        <v>413</v>
      </c>
      <c r="B414" s="2">
        <f>COUNTIF('Mens results'!$D$33:$D$990,'Ind''l no''s claimed'!A414)</f>
        <v>0</v>
      </c>
    </row>
    <row r="415" spans="1:2" x14ac:dyDescent="0.35">
      <c r="A415" s="19">
        <v>414</v>
      </c>
      <c r="B415" s="2">
        <f>COUNTIF('Mens results'!$D$33:$D$990,'Ind''l no''s claimed'!A415)</f>
        <v>0</v>
      </c>
    </row>
    <row r="416" spans="1:2" x14ac:dyDescent="0.35">
      <c r="A416" s="19">
        <v>415</v>
      </c>
      <c r="B416" s="2">
        <f>COUNTIF('Mens results'!$D$33:$D$990,'Ind''l no''s claimed'!A416)</f>
        <v>0</v>
      </c>
    </row>
    <row r="417" spans="1:2" x14ac:dyDescent="0.35">
      <c r="A417" s="19">
        <v>416</v>
      </c>
      <c r="B417" s="2">
        <f>COUNTIF('Mens results'!$D$33:$D$990,'Ind''l no''s claimed'!A417)</f>
        <v>0</v>
      </c>
    </row>
    <row r="418" spans="1:2" x14ac:dyDescent="0.35">
      <c r="A418" s="19">
        <v>417</v>
      </c>
      <c r="B418" s="2">
        <f>COUNTIF('Mens results'!$D$33:$D$990,'Ind''l no''s claimed'!A418)</f>
        <v>0</v>
      </c>
    </row>
    <row r="419" spans="1:2" x14ac:dyDescent="0.35">
      <c r="A419" s="19">
        <v>418</v>
      </c>
      <c r="B419" s="2">
        <f>COUNTIF('Mens results'!$D$33:$D$990,'Ind''l no''s claimed'!A419)</f>
        <v>0</v>
      </c>
    </row>
    <row r="420" spans="1:2" x14ac:dyDescent="0.35">
      <c r="A420" s="19">
        <v>419</v>
      </c>
      <c r="B420" s="2">
        <f>COUNTIF('Mens results'!$D$33:$D$990,'Ind''l no''s claimed'!A420)</f>
        <v>0</v>
      </c>
    </row>
    <row r="421" spans="1:2" x14ac:dyDescent="0.35">
      <c r="A421" s="19">
        <v>420</v>
      </c>
      <c r="B421" s="2">
        <f>COUNTIF('Mens results'!$D$33:$D$990,'Ind''l no''s claimed'!A421)</f>
        <v>0</v>
      </c>
    </row>
    <row r="422" spans="1:2" x14ac:dyDescent="0.35">
      <c r="A422" s="19">
        <v>421</v>
      </c>
      <c r="B422" s="2">
        <f>COUNTIF('Mens results'!$D$33:$D$990,'Ind''l no''s claimed'!A422)</f>
        <v>0</v>
      </c>
    </row>
    <row r="423" spans="1:2" x14ac:dyDescent="0.35">
      <c r="A423" s="19">
        <v>422</v>
      </c>
      <c r="B423" s="2">
        <f>COUNTIF('Mens results'!$D$33:$D$990,'Ind''l no''s claimed'!A423)</f>
        <v>0</v>
      </c>
    </row>
    <row r="424" spans="1:2" x14ac:dyDescent="0.35">
      <c r="A424" s="19">
        <v>423</v>
      </c>
      <c r="B424" s="2">
        <f>COUNTIF('Mens results'!$D$33:$D$990,'Ind''l no''s claimed'!A424)</f>
        <v>0</v>
      </c>
    </row>
    <row r="425" spans="1:2" x14ac:dyDescent="0.35">
      <c r="A425" s="19">
        <v>424</v>
      </c>
      <c r="B425" s="2">
        <f>COUNTIF('Mens results'!$D$33:$D$990,'Ind''l no''s claimed'!A425)</f>
        <v>0</v>
      </c>
    </row>
    <row r="426" spans="1:2" x14ac:dyDescent="0.35">
      <c r="A426" s="19">
        <v>425</v>
      </c>
      <c r="B426" s="2">
        <f>COUNTIF('Mens results'!$D$33:$D$990,'Ind''l no''s claimed'!A426)</f>
        <v>0</v>
      </c>
    </row>
    <row r="427" spans="1:2" x14ac:dyDescent="0.35">
      <c r="A427" s="19">
        <v>426</v>
      </c>
      <c r="B427" s="2">
        <f>COUNTIF('Mens results'!$D$33:$D$990,'Ind''l no''s claimed'!A427)</f>
        <v>0</v>
      </c>
    </row>
    <row r="428" spans="1:2" x14ac:dyDescent="0.35">
      <c r="A428" s="19">
        <v>427</v>
      </c>
      <c r="B428" s="2">
        <f>COUNTIF('Mens results'!$D$33:$D$990,'Ind''l no''s claimed'!A428)</f>
        <v>0</v>
      </c>
    </row>
    <row r="429" spans="1:2" x14ac:dyDescent="0.35">
      <c r="A429" s="19">
        <v>428</v>
      </c>
      <c r="B429" s="2">
        <f>COUNTIF('Mens results'!$D$33:$D$990,'Ind''l no''s claimed'!A429)</f>
        <v>0</v>
      </c>
    </row>
    <row r="430" spans="1:2" x14ac:dyDescent="0.35">
      <c r="A430" s="19">
        <v>429</v>
      </c>
      <c r="B430" s="2">
        <f>COUNTIF('Mens results'!$D$33:$D$990,'Ind''l no''s claimed'!A430)</f>
        <v>0</v>
      </c>
    </row>
    <row r="431" spans="1:2" x14ac:dyDescent="0.35">
      <c r="A431" s="19">
        <v>430</v>
      </c>
      <c r="B431" s="2">
        <f>COUNTIF('Mens results'!$D$33:$D$990,'Ind''l no''s claimed'!A431)</f>
        <v>0</v>
      </c>
    </row>
    <row r="432" spans="1:2" x14ac:dyDescent="0.35">
      <c r="A432" s="19">
        <v>431</v>
      </c>
      <c r="B432" s="2">
        <f>COUNTIF('Mens results'!$D$33:$D$990,'Ind''l no''s claimed'!A432)</f>
        <v>0</v>
      </c>
    </row>
    <row r="433" spans="1:2" x14ac:dyDescent="0.35">
      <c r="A433" s="19">
        <v>432</v>
      </c>
      <c r="B433" s="2">
        <f>COUNTIF('Mens results'!$D$33:$D$990,'Ind''l no''s claimed'!A433)</f>
        <v>0</v>
      </c>
    </row>
    <row r="434" spans="1:2" x14ac:dyDescent="0.35">
      <c r="A434" s="19">
        <v>433</v>
      </c>
      <c r="B434" s="2">
        <f>COUNTIF('Mens results'!$D$33:$D$990,'Ind''l no''s claimed'!A434)</f>
        <v>0</v>
      </c>
    </row>
    <row r="435" spans="1:2" x14ac:dyDescent="0.35">
      <c r="A435" s="19">
        <v>434</v>
      </c>
      <c r="B435" s="2">
        <f>COUNTIF('Mens results'!$D$33:$D$990,'Ind''l no''s claimed'!A435)</f>
        <v>0</v>
      </c>
    </row>
    <row r="436" spans="1:2" x14ac:dyDescent="0.35">
      <c r="A436" s="19">
        <v>435</v>
      </c>
      <c r="B436" s="2">
        <f>COUNTIF('Mens results'!$D$33:$D$990,'Ind''l no''s claimed'!A436)</f>
        <v>0</v>
      </c>
    </row>
    <row r="437" spans="1:2" x14ac:dyDescent="0.35">
      <c r="A437" s="19">
        <v>436</v>
      </c>
      <c r="B437" s="2">
        <f>COUNTIF('Mens results'!$D$33:$D$990,'Ind''l no''s claimed'!A437)</f>
        <v>0</v>
      </c>
    </row>
    <row r="438" spans="1:2" x14ac:dyDescent="0.35">
      <c r="A438" s="19">
        <v>437</v>
      </c>
      <c r="B438" s="2">
        <f>COUNTIF('Mens results'!$D$33:$D$990,'Ind''l no''s claimed'!A438)</f>
        <v>0</v>
      </c>
    </row>
    <row r="439" spans="1:2" x14ac:dyDescent="0.35">
      <c r="A439" s="19">
        <v>438</v>
      </c>
      <c r="B439" s="2">
        <f>COUNTIF('Mens results'!$D$33:$D$990,'Ind''l no''s claimed'!A439)</f>
        <v>0</v>
      </c>
    </row>
    <row r="440" spans="1:2" x14ac:dyDescent="0.35">
      <c r="A440" s="19">
        <v>439</v>
      </c>
      <c r="B440" s="2">
        <f>COUNTIF('Mens results'!$D$33:$D$990,'Ind''l no''s claimed'!A440)</f>
        <v>0</v>
      </c>
    </row>
    <row r="441" spans="1:2" x14ac:dyDescent="0.35">
      <c r="A441" s="19">
        <v>440</v>
      </c>
      <c r="B441" s="2">
        <f>COUNTIF('Mens results'!$D$33:$D$990,'Ind''l no''s claimed'!A441)</f>
        <v>0</v>
      </c>
    </row>
    <row r="442" spans="1:2" x14ac:dyDescent="0.35">
      <c r="A442" s="19">
        <v>441</v>
      </c>
      <c r="B442" s="2">
        <f>COUNTIF('Mens results'!$D$33:$D$990,'Ind''l no''s claimed'!A442)</f>
        <v>0</v>
      </c>
    </row>
    <row r="443" spans="1:2" x14ac:dyDescent="0.35">
      <c r="A443" s="19">
        <v>442</v>
      </c>
      <c r="B443" s="2">
        <f>COUNTIF('Mens results'!$D$33:$D$990,'Ind''l no''s claimed'!A443)</f>
        <v>0</v>
      </c>
    </row>
    <row r="444" spans="1:2" x14ac:dyDescent="0.35">
      <c r="A444" s="19">
        <v>443</v>
      </c>
      <c r="B444" s="2">
        <f>COUNTIF('Mens results'!$D$33:$D$990,'Ind''l no''s claimed'!A444)</f>
        <v>0</v>
      </c>
    </row>
    <row r="445" spans="1:2" x14ac:dyDescent="0.35">
      <c r="A445" s="19">
        <v>444</v>
      </c>
      <c r="B445" s="2">
        <f>COUNTIF('Mens results'!$D$33:$D$990,'Ind''l no''s claimed'!A445)</f>
        <v>0</v>
      </c>
    </row>
    <row r="446" spans="1:2" x14ac:dyDescent="0.35">
      <c r="A446" s="19">
        <v>445</v>
      </c>
      <c r="B446" s="2">
        <f>COUNTIF('Mens results'!$D$33:$D$990,'Ind''l no''s claimed'!A446)</f>
        <v>0</v>
      </c>
    </row>
    <row r="447" spans="1:2" x14ac:dyDescent="0.35">
      <c r="A447" s="19">
        <v>446</v>
      </c>
      <c r="B447" s="2">
        <f>COUNTIF('Mens results'!$D$33:$D$990,'Ind''l no''s claimed'!A447)</f>
        <v>0</v>
      </c>
    </row>
    <row r="448" spans="1:2" x14ac:dyDescent="0.35">
      <c r="A448" s="19">
        <v>447</v>
      </c>
      <c r="B448" s="2">
        <f>COUNTIF('Mens results'!$D$33:$D$990,'Ind''l no''s claimed'!A448)</f>
        <v>0</v>
      </c>
    </row>
    <row r="449" spans="1:2" x14ac:dyDescent="0.35">
      <c r="A449" s="19">
        <v>448</v>
      </c>
      <c r="B449" s="2">
        <f>COUNTIF('Mens results'!$D$33:$D$990,'Ind''l no''s claimed'!A449)</f>
        <v>0</v>
      </c>
    </row>
    <row r="450" spans="1:2" x14ac:dyDescent="0.35">
      <c r="A450" s="19">
        <v>449</v>
      </c>
      <c r="B450" s="2">
        <f>COUNTIF('Mens results'!$D$33:$D$990,'Ind''l no''s claimed'!A450)</f>
        <v>0</v>
      </c>
    </row>
    <row r="451" spans="1:2" x14ac:dyDescent="0.35">
      <c r="A451" s="19">
        <v>450</v>
      </c>
      <c r="B451" s="2">
        <f>COUNTIF('Mens results'!$D$33:$D$990,'Ind''l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workbookViewId="0">
      <selection activeCell="F22" sqref="F22"/>
    </sheetView>
  </sheetViews>
  <sheetFormatPr defaultRowHeight="14.5" x14ac:dyDescent="0.35"/>
  <cols>
    <col min="1" max="1" width="5.7265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27</v>
      </c>
      <c r="D1" s="20" t="s">
        <v>28</v>
      </c>
    </row>
    <row r="2" spans="1:5" x14ac:dyDescent="0.3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3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3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3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3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3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3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3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0</v>
      </c>
    </row>
    <row r="10" spans="1:5" x14ac:dyDescent="0.3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3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1</v>
      </c>
    </row>
    <row r="12" spans="1:5" x14ac:dyDescent="0.3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f>COUNTIF(Input!C$3:C$6,D12)+COUNTIF(Input!F$3:F$6,D12)+COUNTIF(Input!I$3:I$6,D12)+COUNTIF(Input!L$3:L$6,D12)+COUNTIF(Input!O$3:O$6,D12)+COUNTIF(Input!R$3:R$6,D12)+COUNTIF(Input!C$15:C$16,D12)+COUNTIF(Input!F$15:F$17,D12)+COUNTIF(Input!I$15:I$17,D12)+COUNTIF(Input!L$15:L$17,D12)+COUNTIF(Input!O$15:O$17,D12)+COUNTIF(Input!R$15:R$17,D12)</f>
        <v>1</v>
      </c>
    </row>
    <row r="13" spans="1:5" x14ac:dyDescent="0.3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3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3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3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3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3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1</v>
      </c>
    </row>
    <row r="19" spans="1:5" x14ac:dyDescent="0.3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3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3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f>COUNTIF(Input!C$3:C$6,D21)+COUNTIF(Input!F$3:F$6,D21)+COUNTIF(Input!I$3:I$6,D21)+COUNTIF(Input!L$3:L$6,D21)+COUNTIF(Input!O$3:O$6,D21)+COUNTIF(Input!R$3:R$6,D21)+COUNTIF(Input!C$15:C$16,D21)+COUNTIF(Input!F$15:F$17,D21)+COUNTIF(Input!I$15:I$17,D21)+COUNTIF(Input!L$15:L$17,D21)+COUNTIF(Input!O$15:O$17,D21)+COUNTIF(Input!R$15:R$17,D21)</f>
        <v>0</v>
      </c>
    </row>
    <row r="22" spans="1:5" x14ac:dyDescent="0.3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1</v>
      </c>
    </row>
    <row r="23" spans="1:5" x14ac:dyDescent="0.3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1</v>
      </c>
    </row>
    <row r="24" spans="1:5" x14ac:dyDescent="0.3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1</v>
      </c>
    </row>
    <row r="25" spans="1:5" x14ac:dyDescent="0.3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1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0</v>
      </c>
    </row>
    <row r="26" spans="1:5" x14ac:dyDescent="0.3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0</v>
      </c>
    </row>
    <row r="27" spans="1:5" x14ac:dyDescent="0.3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f>COUNTIF(Input!C$3:C$6,D27)+COUNTIF(Input!F$3:F$6,D27)+COUNTIF(Input!I$3:I$6,D27)+COUNTIF(Input!L$3:L$6,D27)+COUNTIF(Input!O$3:O$6,D27)+COUNTIF(Input!R$3:R$6,D27)+COUNTIF(Input!C$15:C$16,D27)+COUNTIF(Input!F$15:F$17,D27)+COUNTIF(Input!I$15:I$17,D27)+COUNTIF(Input!L$15:L$17,D27)+COUNTIF(Input!O$15:O$17,D27)+COUNTIF(Input!R$15:R$17,D27)</f>
        <v>1</v>
      </c>
    </row>
    <row r="28" spans="1:5" x14ac:dyDescent="0.3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1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1</v>
      </c>
    </row>
    <row r="29" spans="1:5" x14ac:dyDescent="0.3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1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1</v>
      </c>
    </row>
    <row r="30" spans="1:5" x14ac:dyDescent="0.3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1</v>
      </c>
    </row>
    <row r="31" spans="1:5" x14ac:dyDescent="0.3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0</v>
      </c>
    </row>
    <row r="32" spans="1:5" x14ac:dyDescent="0.3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1</v>
      </c>
      <c r="D32" s="19">
        <v>31</v>
      </c>
      <c r="E32" s="2">
        <f>COUNTIF(Input!C$3:C$6,D32)+COUNTIF(Input!F$3:F$6,D32)+COUNTIF(Input!I$3:I$6,D32)+COUNTIF(Input!L$3:L$6,D32)+COUNTIF(Input!O$3:O$6,D32)+COUNTIF(Input!R$3:R$6,D32)+COUNTIF(Input!C$15:C$16,D32)+COUNTIF(Input!F$15:F$17,D32)+COUNTIF(Input!I$15:I$17,D32)+COUNTIF(Input!L$15:L$17,D32)+COUNTIF(Input!O$15:O$17,D32)+COUNTIF(Input!R$15:R$17,D32)</f>
        <v>1</v>
      </c>
    </row>
    <row r="33" spans="1:5" x14ac:dyDescent="0.3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0</v>
      </c>
    </row>
    <row r="34" spans="1:5" x14ac:dyDescent="0.3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1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0</v>
      </c>
    </row>
    <row r="35" spans="1:5" x14ac:dyDescent="0.3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1</v>
      </c>
      <c r="D35" s="19">
        <v>34</v>
      </c>
      <c r="E35" s="2">
        <f>COUNTIF(Input!C$3:C$6,D35)+COUNTIF(Input!F$3:F$6,D35)+COUNTIF(Input!I$3:I$6,D35)+COUNTIF(Input!L$3:L$6,D35)+COUNTIF(Input!O$3:O$6,D35)+COUNTIF(Input!R$3:R$6,D35)+COUNTIF(Input!C$15:C$16,D35)+COUNTIF(Input!F$15:F$17,D35)+COUNTIF(Input!I$15:I$17,D35)+COUNTIF(Input!L$15:L$17,D35)+COUNTIF(Input!O$15:O$17,D35)+COUNTIF(Input!R$15:R$17,D35)</f>
        <v>0</v>
      </c>
    </row>
    <row r="36" spans="1:5" x14ac:dyDescent="0.3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0</v>
      </c>
    </row>
    <row r="37" spans="1:5" x14ac:dyDescent="0.35">
      <c r="A37" s="19">
        <v>36</v>
      </c>
      <c r="B37" s="2">
        <f>COUNTIF(Input!B$3:B$10,A37)+COUNTIF(Input!E$3:E$10,A37)+COUNTIF(Input!H$3:H$10,A37)+COUNTIF(Input!K$3:K$10,A37)+COUNTIF(Input!N$3:N$10,A37)+COUNTIF(Input!Q$3:Q$10,A37)+COUNTIF(Input!B$15:B$20,A37)+COUNTIF(Input!E$15:E$20,A37)+COUNTIF(Input!H$15:H$20,A37)+COUNTIF(Input!K$15:K$20,A37)+COUNTIF(Input!N$15:N$20,A37)+COUNTIF(Input!Q$15:Q$20,A37)</f>
        <v>1</v>
      </c>
      <c r="D37" s="19">
        <v>36</v>
      </c>
      <c r="E37" s="2">
        <f>COUNTIF(Input!C$3:C$6,D37)+COUNTIF(Input!F$3:F$6,D37)+COUNTIF(Input!I$3:I$6,D37)+COUNTIF(Input!L$3:L$6,D37)+COUNTIF(Input!O$3:O$6,D37)+COUNTIF(Input!R$3:R$6,D37)+COUNTIF(Input!C$15:C$16,D37)+COUNTIF(Input!F$15:F$17,D37)+COUNTIF(Input!I$15:I$17,D37)+COUNTIF(Input!L$15:L$17,D37)+COUNTIF(Input!O$15:O$17,D37)+COUNTIF(Input!R$15:R$17,D37)</f>
        <v>1</v>
      </c>
    </row>
    <row r="38" spans="1:5" x14ac:dyDescent="0.3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0</v>
      </c>
      <c r="D38" s="19">
        <v>37</v>
      </c>
      <c r="E38" s="2">
        <f>COUNTIF(Input!C$3:C$6,D38)+COUNTIF(Input!F$3:F$6,D38)+COUNTIF(Input!I$3:I$6,D38)+COUNTIF(Input!L$3:L$6,D38)+COUNTIF(Input!O$3:O$6,D38)+COUNTIF(Input!R$3:R$6,D38)+COUNTIF(Input!C$15:C$16,D38)+COUNTIF(Input!F$15:F$17,D38)+COUNTIF(Input!I$15:I$17,D38)+COUNTIF(Input!L$15:L$17,D38)+COUNTIF(Input!O$15:O$17,D38)+COUNTIF(Input!R$15:R$17,D38)</f>
        <v>0</v>
      </c>
    </row>
    <row r="39" spans="1:5" x14ac:dyDescent="0.3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0</v>
      </c>
      <c r="D39" s="19">
        <v>38</v>
      </c>
      <c r="E39" s="2">
        <f>COUNTIF(Input!C$3:C$6,D39)+COUNTIF(Input!F$3:F$6,D39)+COUNTIF(Input!I$3:I$6,D39)+COUNTIF(Input!L$3:L$6,D39)+COUNTIF(Input!O$3:O$6,D39)+COUNTIF(Input!R$3:R$6,D39)+COUNTIF(Input!C$15:C$16,D39)+COUNTIF(Input!F$15:F$17,D39)+COUNTIF(Input!I$15:I$17,D39)+COUNTIF(Input!L$15:L$17,D39)+COUNTIF(Input!O$15:O$17,D39)+COUNTIF(Input!R$15:R$17,D39)</f>
        <v>1</v>
      </c>
    </row>
    <row r="40" spans="1:5" x14ac:dyDescent="0.35">
      <c r="A40" s="19">
        <v>39</v>
      </c>
      <c r="B40" s="2">
        <f>COUNTIF(Input!B$3:B$10,A40)+COUNTIF(Input!E$3:E$10,A40)+COUNTIF(Input!H$3:H$10,A40)+COUNTIF(Input!K$3:K$10,A40)+COUNTIF(Input!N$3:N$10,A40)+COUNTIF(Input!Q$3:Q$10,A40)+COUNTIF(Input!B$15:B$20,A40)+COUNTIF(Input!E$15:E$20,A40)+COUNTIF(Input!H$15:H$20,A40)+COUNTIF(Input!K$15:K$20,A40)+COUNTIF(Input!N$15:N$20,A40)+COUNTIF(Input!Q$15:Q$20,A40)</f>
        <v>0</v>
      </c>
      <c r="D40" s="19">
        <v>39</v>
      </c>
      <c r="E40" s="2">
        <f>COUNTIF(Input!C$3:C$6,D40)+COUNTIF(Input!F$3:F$6,D40)+COUNTIF(Input!I$3:I$6,D40)+COUNTIF(Input!L$3:L$6,D40)+COUNTIF(Input!O$3:O$6,D40)+COUNTIF(Input!R$3:R$6,D40)+COUNTIF(Input!C$15:C$16,D40)+COUNTIF(Input!F$15:F$17,D40)+COUNTIF(Input!I$15:I$17,D40)+COUNTIF(Input!L$15:L$17,D40)+COUNTIF(Input!O$15:O$17,D40)+COUNTIF(Input!R$15:R$17,D40)</f>
        <v>0</v>
      </c>
    </row>
    <row r="41" spans="1:5" x14ac:dyDescent="0.3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1</v>
      </c>
      <c r="D41" s="19">
        <v>40</v>
      </c>
      <c r="E41" s="2">
        <f>COUNTIF(Input!C$3:C$6,D41)+COUNTIF(Input!F$3:F$6,D41)+COUNTIF(Input!I$3:I$6,D41)+COUNTIF(Input!L$3:L$6,D41)+COUNTIF(Input!O$3:O$6,D41)+COUNTIF(Input!R$3:R$6,D41)+COUNTIF(Input!C$15:C$16,D41)+COUNTIF(Input!F$15:F$17,D41)+COUNTIF(Input!I$15:I$17,D41)+COUNTIF(Input!L$15:L$17,D41)+COUNTIF(Input!O$15:O$17,D41)+COUNTIF(Input!R$15:R$17,D41)</f>
        <v>0</v>
      </c>
    </row>
    <row r="42" spans="1:5" x14ac:dyDescent="0.3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0</v>
      </c>
      <c r="D42" s="19">
        <v>41</v>
      </c>
      <c r="E42" s="2">
        <f>COUNTIF(Input!C$3:C$6,D42)+COUNTIF(Input!F$3:F$6,D42)+COUNTIF(Input!I$3:I$6,D42)+COUNTIF(Input!L$3:L$6,D42)+COUNTIF(Input!O$3:O$6,D42)+COUNTIF(Input!R$3:R$6,D42)+COUNTIF(Input!C$15:C$16,D42)+COUNTIF(Input!F$15:F$17,D42)+COUNTIF(Input!I$15:I$17,D42)+COUNTIF(Input!L$15:L$17,D42)+COUNTIF(Input!O$15:O$17,D42)+COUNTIF(Input!R$15:R$17,D42)</f>
        <v>0</v>
      </c>
    </row>
    <row r="43" spans="1:5" x14ac:dyDescent="0.3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1</v>
      </c>
      <c r="D43" s="19">
        <v>42</v>
      </c>
      <c r="E43" s="2">
        <f>COUNTIF(Input!C$3:C$6,D43)+COUNTIF(Input!F$3:F$6,D43)+COUNTIF(Input!I$3:I$6,D43)+COUNTIF(Input!L$3:L$6,D43)+COUNTIF(Input!O$3:O$6,D43)+COUNTIF(Input!R$3:R$6,D43)+COUNTIF(Input!C$15:C$16,D43)+COUNTIF(Input!F$15:F$17,D43)+COUNTIF(Input!I$15:I$17,D43)+COUNTIF(Input!L$15:L$17,D43)+COUNTIF(Input!O$15:O$17,D43)+COUNTIF(Input!R$15:R$17,D43)</f>
        <v>0</v>
      </c>
    </row>
    <row r="44" spans="1:5" x14ac:dyDescent="0.35">
      <c r="A44" s="19">
        <v>43</v>
      </c>
      <c r="B44" s="2">
        <f>COUNTIF(Input!B$3:B$10,A44)+COUNTIF(Input!E$3:E$10,A44)+COUNTIF(Input!H$3:H$10,A44)+COUNTIF(Input!K$3:K$10,A44)+COUNTIF(Input!N$3:N$10,A44)+COUNTIF(Input!Q$3:Q$10,A44)+COUNTIF(Input!B$15:B$20,A44)+COUNTIF(Input!E$15:E$20,A44)+COUNTIF(Input!H$15:H$20,A44)+COUNTIF(Input!K$15:K$20,A44)+COUNTIF(Input!N$15:N$20,A44)+COUNTIF(Input!Q$15:Q$20,A44)</f>
        <v>1</v>
      </c>
      <c r="D44" s="19">
        <v>43</v>
      </c>
      <c r="E44" s="2">
        <f>COUNTIF(Input!C$3:C$6,D44)+COUNTIF(Input!F$3:F$6,D44)+COUNTIF(Input!I$3:I$6,D44)+COUNTIF(Input!L$3:L$6,D44)+COUNTIF(Input!O$3:O$6,D44)+COUNTIF(Input!R$3:R$6,D44)+COUNTIF(Input!C$15:C$16,D44)+COUNTIF(Input!F$15:F$17,D44)+COUNTIF(Input!I$15:I$17,D44)+COUNTIF(Input!L$15:L$17,D44)+COUNTIF(Input!O$15:O$17,D44)+COUNTIF(Input!R$15:R$17,D44)</f>
        <v>0</v>
      </c>
    </row>
    <row r="45" spans="1:5" x14ac:dyDescent="0.3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1</v>
      </c>
      <c r="D45" s="19">
        <v>44</v>
      </c>
      <c r="E45" s="2">
        <f>COUNTIF(Input!C$3:C$6,D45)+COUNTIF(Input!F$3:F$6,D45)+COUNTIF(Input!I$3:I$6,D45)+COUNTIF(Input!L$3:L$6,D45)+COUNTIF(Input!O$3:O$6,D45)+COUNTIF(Input!R$3:R$6,D45)+COUNTIF(Input!C$15:C$16,D45)+COUNTIF(Input!F$15:F$17,D45)+COUNTIF(Input!I$15:I$17,D45)+COUNTIF(Input!L$15:L$17,D45)+COUNTIF(Input!O$15:O$17,D45)+COUNTIF(Input!R$15:R$17,D45)</f>
        <v>0</v>
      </c>
    </row>
    <row r="46" spans="1:5" x14ac:dyDescent="0.35">
      <c r="A46" s="19">
        <v>45</v>
      </c>
      <c r="B46" s="2">
        <f>COUNTIF(Input!B$3:B$10,A46)+COUNTIF(Input!E$3:E$10,A46)+COUNTIF(Input!H$3:H$10,A46)+COUNTIF(Input!K$3:K$10,A46)+COUNTIF(Input!N$3:N$10,A46)+COUNTIF(Input!Q$3:Q$10,A46)+COUNTIF(Input!B$15:B$20,A46)+COUNTIF(Input!E$15:E$20,A46)+COUNTIF(Input!H$15:H$20,A46)+COUNTIF(Input!K$15:K$20,A46)+COUNTIF(Input!N$15:N$20,A46)+COUNTIF(Input!Q$15:Q$20,A46)</f>
        <v>0</v>
      </c>
      <c r="D46" s="19">
        <v>45</v>
      </c>
      <c r="E46" s="2">
        <f>COUNTIF(Input!C$3:C$6,D46)+COUNTIF(Input!F$3:F$6,D46)+COUNTIF(Input!I$3:I$6,D46)+COUNTIF(Input!L$3:L$6,D46)+COUNTIF(Input!O$3:O$6,D46)+COUNTIF(Input!R$3:R$6,D46)+COUNTIF(Input!C$15:C$16,D46)+COUNTIF(Input!F$15:F$17,D46)+COUNTIF(Input!I$15:I$17,D46)+COUNTIF(Input!L$15:L$17,D46)+COUNTIF(Input!O$15:O$17,D46)+COUNTIF(Input!R$15:R$17,D46)</f>
        <v>0</v>
      </c>
    </row>
    <row r="47" spans="1:5" x14ac:dyDescent="0.3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f>COUNTIF(Input!C$3:C$6,D47)+COUNTIF(Input!F$3:F$6,D47)+COUNTIF(Input!I$3:I$6,D47)+COUNTIF(Input!L$3:L$6,D47)+COUNTIF(Input!O$3:O$6,D47)+COUNTIF(Input!R$3:R$6,D47)+COUNTIF(Input!C$15:C$16,D47)+COUNTIF(Input!F$15:F$17,D47)+COUNTIF(Input!I$15:I$17,D47)+COUNTIF(Input!L$15:L$17,D47)+COUNTIF(Input!O$15:O$17,D47)+COUNTIF(Input!R$15:R$17,D47)</f>
        <v>1</v>
      </c>
    </row>
    <row r="48" spans="1:5" x14ac:dyDescent="0.3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0</v>
      </c>
      <c r="D48" s="19">
        <v>47</v>
      </c>
      <c r="E48" s="2">
        <f>COUNTIF(Input!C$3:C$6,D48)+COUNTIF(Input!F$3:F$6,D48)+COUNTIF(Input!I$3:I$6,D48)+COUNTIF(Input!L$3:L$6,D48)+COUNTIF(Input!O$3:O$6,D48)+COUNTIF(Input!R$3:R$6,D48)+COUNTIF(Input!C$15:C$16,D48)+COUNTIF(Input!F$15:F$17,D48)+COUNTIF(Input!I$15:I$17,D48)+COUNTIF(Input!L$15:L$17,D48)+COUNTIF(Input!O$15:O$17,D48)+COUNTIF(Input!R$15:R$17,D48)</f>
        <v>1</v>
      </c>
    </row>
    <row r="49" spans="1:5" x14ac:dyDescent="0.35">
      <c r="A49" s="19">
        <v>48</v>
      </c>
      <c r="B49" s="2">
        <f>COUNTIF(Input!B$3:B$10,A49)+COUNTIF(Input!E$3:E$10,A49)+COUNTIF(Input!H$3:H$10,A49)+COUNTIF(Input!K$3:K$10,A49)+COUNTIF(Input!N$3:N$10,A49)+COUNTIF(Input!Q$3:Q$10,A49)+COUNTIF(Input!B$15:B$20,A49)+COUNTIF(Input!E$15:E$20,A49)+COUNTIF(Input!H$15:H$20,A49)+COUNTIF(Input!K$15:K$20,A49)+COUNTIF(Input!N$15:N$20,A49)+COUNTIF(Input!Q$15:Q$20,A49)</f>
        <v>0</v>
      </c>
      <c r="D49" s="19">
        <v>48</v>
      </c>
      <c r="E49" s="2">
        <f>COUNTIF(Input!C$3:C$6,D49)+COUNTIF(Input!F$3:F$6,D49)+COUNTIF(Input!I$3:I$6,D49)+COUNTIF(Input!L$3:L$6,D49)+COUNTIF(Input!O$3:O$6,D49)+COUNTIF(Input!R$3:R$6,D49)+COUNTIF(Input!C$15:C$16,D49)+COUNTIF(Input!F$15:F$17,D49)+COUNTIF(Input!I$15:I$17,D49)+COUNTIF(Input!L$15:L$17,D49)+COUNTIF(Input!O$15:O$17,D49)+COUNTIF(Input!R$15:R$17,D49)</f>
        <v>0</v>
      </c>
    </row>
    <row r="50" spans="1:5" x14ac:dyDescent="0.3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1</v>
      </c>
      <c r="D50" s="19">
        <v>49</v>
      </c>
      <c r="E50" s="2">
        <f>COUNTIF(Input!C$3:C$6,D50)+COUNTIF(Input!F$3:F$6,D50)+COUNTIF(Input!I$3:I$6,D50)+COUNTIF(Input!L$3:L$6,D50)+COUNTIF(Input!O$3:O$6,D50)+COUNTIF(Input!R$3:R$6,D50)+COUNTIF(Input!C$15:C$16,D50)+COUNTIF(Input!F$15:F$17,D50)+COUNTIF(Input!I$15:I$17,D50)+COUNTIF(Input!L$15:L$17,D50)+COUNTIF(Input!O$15:O$17,D50)+COUNTIF(Input!R$15:R$17,D50)</f>
        <v>9</v>
      </c>
    </row>
    <row r="51" spans="1:5" x14ac:dyDescent="0.3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1</v>
      </c>
      <c r="D51" s="19">
        <v>50</v>
      </c>
      <c r="E51" s="2">
        <f>COUNTIF(Input!C$3:C$6,D51)+COUNTIF(Input!F$3:F$6,D51)+COUNTIF(Input!I$3:I$6,D51)+COUNTIF(Input!L$3:L$6,D51)+COUNTIF(Input!O$3:O$6,D51)+COUNTIF(Input!R$3:R$6,D51)+COUNTIF(Input!C$15:C$16,D51)+COUNTIF(Input!F$15:F$17,D51)+COUNTIF(Input!I$15:I$17,D51)+COUNTIF(Input!L$15:L$17,D51)+COUNTIF(Input!O$15:O$17,D51)+COUNTIF(Input!R$15:R$17,D51)</f>
        <v>0</v>
      </c>
    </row>
    <row r="52" spans="1:5" x14ac:dyDescent="0.35">
      <c r="A52" s="19">
        <v>51</v>
      </c>
      <c r="B52" s="2">
        <f>COUNTIF(Input!B$3:B$10,A52)+COUNTIF(Input!E$3:E$10,A52)+COUNTIF(Input!H$3:H$10,A52)+COUNTIF(Input!K$3:K$10,A52)+COUNTIF(Input!N$3:N$10,A52)+COUNTIF(Input!Q$3:Q$10,A52)+COUNTIF(Input!B$15:B$20,A52)+COUNTIF(Input!E$15:E$20,A52)+COUNTIF(Input!H$15:H$20,A52)+COUNTIF(Input!K$15:K$20,A52)+COUNTIF(Input!N$15:N$20,A52)+COUNTIF(Input!Q$15:Q$20,A52)</f>
        <v>1</v>
      </c>
      <c r="D52" s="19">
        <v>51</v>
      </c>
      <c r="E52" s="2">
        <f>COUNTIF(Input!C$3:C$6,D52)+COUNTIF(Input!F$3:F$6,D52)+COUNTIF(Input!I$3:I$6,D52)+COUNTIF(Input!L$3:L$6,D52)+COUNTIF(Input!O$3:O$6,D52)+COUNTIF(Input!R$3:R$6,D52)+COUNTIF(Input!C$15:C$16,D52)+COUNTIF(Input!F$15:F$17,D52)+COUNTIF(Input!I$15:I$17,D52)+COUNTIF(Input!L$15:L$17,D52)+COUNTIF(Input!O$15:O$17,D52)+COUNTIF(Input!R$15:R$17,D52)</f>
        <v>0</v>
      </c>
    </row>
    <row r="53" spans="1:5" x14ac:dyDescent="0.3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f>COUNTIF(Input!C$3:C$6,D53)+COUNTIF(Input!F$3:F$6,D53)+COUNTIF(Input!I$3:I$6,D53)+COUNTIF(Input!L$3:L$6,D53)+COUNTIF(Input!O$3:O$6,D53)+COUNTIF(Input!R$3:R$6,D53)+COUNTIF(Input!C$15:C$16,D53)+COUNTIF(Input!F$15:F$17,D53)+COUNTIF(Input!I$15:I$17,D53)+COUNTIF(Input!L$15:L$17,D53)+COUNTIF(Input!O$15:O$17,D53)+COUNTIF(Input!R$15:R$17,D53)</f>
        <v>0</v>
      </c>
    </row>
    <row r="54" spans="1:5" x14ac:dyDescent="0.3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1</v>
      </c>
      <c r="D54" s="19">
        <v>53</v>
      </c>
      <c r="E54" s="2">
        <f>COUNTIF(Input!C$3:C$6,D54)+COUNTIF(Input!F$3:F$6,D54)+COUNTIF(Input!I$3:I$6,D54)+COUNTIF(Input!L$3:L$6,D54)+COUNTIF(Input!O$3:O$6,D54)+COUNTIF(Input!R$3:R$6,D54)+COUNTIF(Input!C$15:C$16,D54)+COUNTIF(Input!F$15:F$17,D54)+COUNTIF(Input!I$15:I$17,D54)+COUNTIF(Input!L$15:L$17,D54)+COUNTIF(Input!O$15:O$17,D54)+COUNTIF(Input!R$15:R$17,D54)</f>
        <v>0</v>
      </c>
    </row>
    <row r="55" spans="1:5" x14ac:dyDescent="0.35">
      <c r="A55" s="19">
        <v>54</v>
      </c>
      <c r="B55" s="2">
        <f>COUNTIF(Input!B$3:B$10,A55)+COUNTIF(Input!E$3:E$10,A55)+COUNTIF(Input!H$3:H$10,A55)+COUNTIF(Input!K$3:K$10,A55)+COUNTIF(Input!N$3:N$10,A55)+COUNTIF(Input!Q$3:Q$10,A55)+COUNTIF(Input!B$15:B$20,A55)+COUNTIF(Input!E$15:E$20,A55)+COUNTIF(Input!H$15:H$20,A55)+COUNTIF(Input!K$15:K$20,A55)+COUNTIF(Input!N$15:N$20,A55)+COUNTIF(Input!Q$15:Q$20,A55)</f>
        <v>0</v>
      </c>
      <c r="D55" s="19">
        <v>54</v>
      </c>
      <c r="E55" s="2">
        <f>COUNTIF(Input!C$3:C$6,D55)+COUNTIF(Input!F$3:F$6,D55)+COUNTIF(Input!I$3:I$6,D55)+COUNTIF(Input!L$3:L$6,D55)+COUNTIF(Input!O$3:O$6,D55)+COUNTIF(Input!R$3:R$6,D55)+COUNTIF(Input!C$15:C$16,D55)+COUNTIF(Input!F$15:F$17,D55)+COUNTIF(Input!I$15:I$17,D55)+COUNTIF(Input!L$15:L$17,D55)+COUNTIF(Input!O$15:O$17,D55)+COUNTIF(Input!R$15:R$17,D55)</f>
        <v>0</v>
      </c>
    </row>
    <row r="56" spans="1:5" x14ac:dyDescent="0.3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1</v>
      </c>
      <c r="D56" s="19">
        <v>55</v>
      </c>
      <c r="E56" s="2">
        <f>COUNTIF(Input!C$3:C$6,D56)+COUNTIF(Input!F$3:F$6,D56)+COUNTIF(Input!I$3:I$6,D56)+COUNTIF(Input!L$3:L$6,D56)+COUNTIF(Input!O$3:O$6,D56)+COUNTIF(Input!R$3:R$6,D56)+COUNTIF(Input!C$15:C$16,D56)+COUNTIF(Input!F$15:F$17,D56)+COUNTIF(Input!I$15:I$17,D56)+COUNTIF(Input!L$15:L$17,D56)+COUNTIF(Input!O$15:O$17,D56)+COUNTIF(Input!R$15:R$17,D56)</f>
        <v>0</v>
      </c>
    </row>
    <row r="57" spans="1:5" x14ac:dyDescent="0.3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1</v>
      </c>
      <c r="D57" s="19">
        <v>56</v>
      </c>
      <c r="E57" s="2">
        <f>COUNTIF(Input!C$3:C$6,D57)+COUNTIF(Input!F$3:F$6,D57)+COUNTIF(Input!I$3:I$6,D57)+COUNTIF(Input!L$3:L$6,D57)+COUNTIF(Input!O$3:O$6,D57)+COUNTIF(Input!R$3:R$6,D57)+COUNTIF(Input!C$15:C$16,D57)+COUNTIF(Input!F$15:F$17,D57)+COUNTIF(Input!I$15:I$17,D57)+COUNTIF(Input!L$15:L$17,D57)+COUNTIF(Input!O$15:O$17,D57)+COUNTIF(Input!R$15:R$17,D57)</f>
        <v>0</v>
      </c>
    </row>
    <row r="58" spans="1:5" x14ac:dyDescent="0.35">
      <c r="A58" s="19">
        <v>57</v>
      </c>
      <c r="B58" s="2">
        <f>COUNTIF(Input!B$3:B$10,A58)+COUNTIF(Input!E$3:E$10,A58)+COUNTIF(Input!H$3:H$10,A58)+COUNTIF(Input!K$3:K$10,A58)+COUNTIF(Input!N$3:N$10,A58)+COUNTIF(Input!Q$3:Q$10,A58)+COUNTIF(Input!B$15:B$20,A58)+COUNTIF(Input!E$15:E$20,A58)+COUNTIF(Input!H$15:H$20,A58)+COUNTIF(Input!K$15:K$20,A58)+COUNTIF(Input!N$15:N$20,A58)+COUNTIF(Input!Q$15:Q$20,A58)</f>
        <v>1</v>
      </c>
      <c r="D58" s="19">
        <v>57</v>
      </c>
      <c r="E58" s="2">
        <f>COUNTIF(Input!C$3:C$6,D58)+COUNTIF(Input!F$3:F$6,D58)+COUNTIF(Input!I$3:I$6,D58)+COUNTIF(Input!L$3:L$6,D58)+COUNTIF(Input!O$3:O$6,D58)+COUNTIF(Input!R$3:R$6,D58)+COUNTIF(Input!C$15:C$16,D58)+COUNTIF(Input!F$15:F$17,D58)+COUNTIF(Input!I$15:I$17,D58)+COUNTIF(Input!L$15:L$17,D58)+COUNTIF(Input!O$15:O$17,D58)+COUNTIF(Input!R$15:R$17,D58)</f>
        <v>0</v>
      </c>
    </row>
    <row r="59" spans="1:5" x14ac:dyDescent="0.35">
      <c r="A59" s="19">
        <v>58</v>
      </c>
      <c r="B59" s="2">
        <f>COUNTIF(Input!B$3:B$10,A59)+COUNTIF(Input!E$3:E$10,A59)+COUNTIF(Input!H$3:H$10,A59)+COUNTIF(Input!K$3:K$10,A59)+COUNTIF(Input!N$3:N$10,A59)+COUNTIF(Input!Q$3:Q$10,A59)+COUNTIF(Input!B$15:B$20,A59)+COUNTIF(Input!E$15:E$20,A59)+COUNTIF(Input!H$15:H$20,A59)+COUNTIF(Input!K$15:K$20,A59)+COUNTIF(Input!N$15:N$20,A59)+COUNTIF(Input!Q$15:Q$20,A59)</f>
        <v>0</v>
      </c>
      <c r="D59" s="19">
        <v>58</v>
      </c>
      <c r="E59" s="2">
        <f>COUNTIF(Input!C$3:C$6,D59)+COUNTIF(Input!F$3:F$6,D59)+COUNTIF(Input!I$3:I$6,D59)+COUNTIF(Input!L$3:L$6,D59)+COUNTIF(Input!O$3:O$6,D59)+COUNTIF(Input!R$3:R$6,D59)+COUNTIF(Input!C$15:C$16,D59)+COUNTIF(Input!F$15:F$17,D59)+COUNTIF(Input!I$15:I$17,D59)+COUNTIF(Input!L$15:L$17,D59)+COUNTIF(Input!O$15:O$17,D59)+COUNTIF(Input!R$15:R$17,D59)</f>
        <v>0</v>
      </c>
    </row>
    <row r="60" spans="1:5" x14ac:dyDescent="0.35">
      <c r="A60" s="19">
        <v>59</v>
      </c>
      <c r="B60" s="2">
        <f>COUNTIF(Input!B$3:B$10,A60)+COUNTIF(Input!E$3:E$10,A60)+COUNTIF(Input!H$3:H$10,A60)+COUNTIF(Input!K$3:K$10,A60)+COUNTIF(Input!N$3:N$10,A60)+COUNTIF(Input!Q$3:Q$10,A60)+COUNTIF(Input!B$15:B$20,A60)+COUNTIF(Input!E$15:E$20,A60)+COUNTIF(Input!H$15:H$20,A60)+COUNTIF(Input!K$15:K$20,A60)+COUNTIF(Input!N$15:N$20,A60)+COUNTIF(Input!Q$15:Q$20,A60)</f>
        <v>0</v>
      </c>
      <c r="D60" s="19">
        <v>59</v>
      </c>
      <c r="E60" s="2">
        <f>COUNTIF(Input!C$3:C$6,D60)+COUNTIF(Input!F$3:F$6,D60)+COUNTIF(Input!I$3:I$6,D60)+COUNTIF(Input!L$3:L$6,D60)+COUNTIF(Input!O$3:O$6,D60)+COUNTIF(Input!R$3:R$6,D60)+COUNTIF(Input!C$15:C$16,D60)+COUNTIF(Input!F$15:F$17,D60)+COUNTIF(Input!I$15:I$17,D60)+COUNTIF(Input!L$15:L$17,D60)+COUNTIF(Input!O$15:O$17,D60)+COUNTIF(Input!R$15:R$17,D60)</f>
        <v>0</v>
      </c>
    </row>
    <row r="61" spans="1:5" x14ac:dyDescent="0.3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1</v>
      </c>
      <c r="D61" s="19">
        <v>60</v>
      </c>
      <c r="E61" s="2">
        <f>COUNTIF(Input!C$3:C$6,D61)+COUNTIF(Input!F$3:F$6,D61)+COUNTIF(Input!I$3:I$6,D61)+COUNTIF(Input!L$3:L$6,D61)+COUNTIF(Input!O$3:O$6,D61)+COUNTIF(Input!R$3:R$6,D61)+COUNTIF(Input!C$15:C$16,D61)+COUNTIF(Input!F$15:F$17,D61)+COUNTIF(Input!I$15:I$17,D61)+COUNTIF(Input!L$15:L$17,D61)+COUNTIF(Input!O$15:O$17,D61)+COUNTIF(Input!R$15:R$17,D61)</f>
        <v>0</v>
      </c>
    </row>
    <row r="62" spans="1:5" x14ac:dyDescent="0.35">
      <c r="A62" s="19">
        <v>61</v>
      </c>
      <c r="B62" s="2">
        <f>COUNTIF(Input!B$3:B$10,A62)+COUNTIF(Input!E$3:E$10,A62)+COUNTIF(Input!H$3:H$10,A62)+COUNTIF(Input!K$3:K$10,A62)+COUNTIF(Input!N$3:N$10,A62)+COUNTIF(Input!Q$3:Q$10,A62)+COUNTIF(Input!B$15:B$20,A62)+COUNTIF(Input!E$15:E$20,A62)+COUNTIF(Input!H$15:H$20,A62)+COUNTIF(Input!K$15:K$20,A62)+COUNTIF(Input!N$15:N$20,A62)+COUNTIF(Input!Q$15:Q$20,A62)</f>
        <v>1</v>
      </c>
      <c r="D62" s="19">
        <v>61</v>
      </c>
      <c r="E62" s="2">
        <f>COUNTIF(Input!C$3:C$6,D62)+COUNTIF(Input!F$3:F$6,D62)+COUNTIF(Input!I$3:I$6,D62)+COUNTIF(Input!L$3:L$6,D62)+COUNTIF(Input!O$3:O$6,D62)+COUNTIF(Input!R$3:R$6,D62)+COUNTIF(Input!C$15:C$16,D62)+COUNTIF(Input!F$15:F$17,D62)+COUNTIF(Input!I$15:I$17,D62)+COUNTIF(Input!L$15:L$17,D62)+COUNTIF(Input!O$15:O$17,D62)+COUNTIF(Input!R$15:R$17,D62)</f>
        <v>0</v>
      </c>
    </row>
    <row r="63" spans="1:5" x14ac:dyDescent="0.3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0</v>
      </c>
      <c r="D63" s="19">
        <v>62</v>
      </c>
      <c r="E63" s="2">
        <f>COUNTIF(Input!C$3:C$6,D63)+COUNTIF(Input!F$3:F$6,D63)+COUNTIF(Input!I$3:I$6,D63)+COUNTIF(Input!L$3:L$6,D63)+COUNTIF(Input!O$3:O$6,D63)+COUNTIF(Input!R$3:R$6,D63)+COUNTIF(Input!C$15:C$16,D63)+COUNTIF(Input!F$15:F$17,D63)+COUNTIF(Input!I$15:I$17,D63)+COUNTIF(Input!L$15:L$17,D63)+COUNTIF(Input!O$15:O$17,D63)+COUNTIF(Input!R$15:R$17,D63)</f>
        <v>0</v>
      </c>
    </row>
    <row r="64" spans="1:5" x14ac:dyDescent="0.3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1</v>
      </c>
      <c r="D64" s="19">
        <v>63</v>
      </c>
      <c r="E64" s="2">
        <f>COUNTIF(Input!C$3:C$6,D64)+COUNTIF(Input!F$3:F$6,D64)+COUNTIF(Input!I$3:I$6,D64)+COUNTIF(Input!L$3:L$6,D64)+COUNTIF(Input!O$3:O$6,D64)+COUNTIF(Input!R$3:R$6,D64)+COUNTIF(Input!C$15:C$16,D64)+COUNTIF(Input!F$15:F$17,D64)+COUNTIF(Input!I$15:I$17,D64)+COUNTIF(Input!L$15:L$17,D64)+COUNTIF(Input!O$15:O$17,D64)+COUNTIF(Input!R$15:R$17,D64)</f>
        <v>0</v>
      </c>
    </row>
    <row r="65" spans="1:5" x14ac:dyDescent="0.3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0</v>
      </c>
      <c r="D65" s="19">
        <v>64</v>
      </c>
      <c r="E65" s="2">
        <f>COUNTIF(Input!C$3:C$6,D65)+COUNTIF(Input!F$3:F$6,D65)+COUNTIF(Input!I$3:I$6,D65)+COUNTIF(Input!L$3:L$6,D65)+COUNTIF(Input!O$3:O$6,D65)+COUNTIF(Input!R$3:R$6,D65)+COUNTIF(Input!C$15:C$16,D65)+COUNTIF(Input!F$15:F$17,D65)+COUNTIF(Input!I$15:I$17,D65)+COUNTIF(Input!L$15:L$17,D65)+COUNTIF(Input!O$15:O$17,D65)+COUNTIF(Input!R$15:R$17,D65)</f>
        <v>0</v>
      </c>
    </row>
    <row r="66" spans="1:5" x14ac:dyDescent="0.3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1</v>
      </c>
      <c r="D66" s="19">
        <v>65</v>
      </c>
      <c r="E66" s="2">
        <f>COUNTIF(Input!C$3:C$6,D66)+COUNTIF(Input!F$3:F$6,D66)+COUNTIF(Input!I$3:I$6,D66)+COUNTIF(Input!L$3:L$6,D66)+COUNTIF(Input!O$3:O$6,D66)+COUNTIF(Input!R$3:R$6,D66)+COUNTIF(Input!C$15:C$16,D66)+COUNTIF(Input!F$15:F$17,D66)+COUNTIF(Input!I$15:I$17,D66)+COUNTIF(Input!L$15:L$17,D66)+COUNTIF(Input!O$15:O$17,D66)+COUNTIF(Input!R$15:R$17,D66)</f>
        <v>0</v>
      </c>
    </row>
    <row r="67" spans="1:5" x14ac:dyDescent="0.35">
      <c r="A67" s="19">
        <v>66</v>
      </c>
      <c r="B67" s="2">
        <f>COUNTIF(Input!B$3:B$10,A67)+COUNTIF(Input!E$3:E$10,A67)+COUNTIF(Input!H$3:H$10,A67)+COUNTIF(Input!K$3:K$10,A67)+COUNTIF(Input!N$3:N$10,A67)+COUNTIF(Input!Q$3:Q$10,A67)+COUNTIF(Input!B$15:B$20,A67)+COUNTIF(Input!E$15:E$20,A67)+COUNTIF(Input!H$15:H$20,A67)+COUNTIF(Input!K$15:K$20,A67)+COUNTIF(Input!N$15:N$20,A67)+COUNTIF(Input!Q$15:Q$20,A67)</f>
        <v>1</v>
      </c>
      <c r="D67" s="19">
        <v>66</v>
      </c>
      <c r="E67" s="2">
        <f>COUNTIF(Input!C$3:C$6,D67)+COUNTIF(Input!F$3:F$6,D67)+COUNTIF(Input!I$3:I$6,D67)+COUNTIF(Input!L$3:L$6,D67)+COUNTIF(Input!O$3:O$6,D67)+COUNTIF(Input!R$3:R$6,D67)+COUNTIF(Input!C$15:C$16,D67)+COUNTIF(Input!F$15:F$17,D67)+COUNTIF(Input!I$15:I$17,D67)+COUNTIF(Input!L$15:L$17,D67)+COUNTIF(Input!O$15:O$17,D67)+COUNTIF(Input!R$15:R$17,D67)</f>
        <v>0</v>
      </c>
    </row>
    <row r="68" spans="1:5" x14ac:dyDescent="0.35">
      <c r="A68" s="19">
        <v>67</v>
      </c>
      <c r="B68" s="2">
        <f>COUNTIF(Input!B$3:B$10,A68)+COUNTIF(Input!E$3:E$10,A68)+COUNTIF(Input!H$3:H$10,A68)+COUNTIF(Input!K$3:K$10,A68)+COUNTIF(Input!N$3:N$10,A68)+COUNTIF(Input!Q$3:Q$10,A68)+COUNTIF(Input!B$15:B$20,A68)+COUNTIF(Input!E$15:E$20,A68)+COUNTIF(Input!H$15:H$20,A68)+COUNTIF(Input!K$15:K$20,A68)+COUNTIF(Input!N$15:N$20,A68)+COUNTIF(Input!Q$15:Q$20,A68)</f>
        <v>0</v>
      </c>
      <c r="D68" s="19">
        <v>67</v>
      </c>
      <c r="E68" s="2">
        <f>COUNTIF(Input!C$3:C$6,D68)+COUNTIF(Input!F$3:F$6,D68)+COUNTIF(Input!I$3:I$6,D68)+COUNTIF(Input!L$3:L$6,D68)+COUNTIF(Input!O$3:O$6,D68)+COUNTIF(Input!R$3:R$6,D68)+COUNTIF(Input!C$15:C$16,D68)+COUNTIF(Input!F$15:F$17,D68)+COUNTIF(Input!I$15:I$17,D68)+COUNTIF(Input!L$15:L$17,D68)+COUNTIF(Input!O$15:O$17,D68)+COUNTIF(Input!R$15:R$17,D68)</f>
        <v>0</v>
      </c>
    </row>
    <row r="69" spans="1:5" x14ac:dyDescent="0.35">
      <c r="A69" s="19">
        <v>68</v>
      </c>
      <c r="B69" s="2">
        <f>COUNTIF(Input!B$3:B$10,A69)+COUNTIF(Input!E$3:E$10,A69)+COUNTIF(Input!H$3:H$10,A69)+COUNTIF(Input!K$3:K$10,A69)+COUNTIF(Input!N$3:N$10,A69)+COUNTIF(Input!Q$3:Q$10,A69)+COUNTIF(Input!B$15:B$20,A69)+COUNTIF(Input!E$15:E$20,A69)+COUNTIF(Input!H$15:H$20,A69)+COUNTIF(Input!K$15:K$20,A69)+COUNTIF(Input!N$15:N$20,A69)+COUNTIF(Input!Q$15:Q$20,A69)</f>
        <v>1</v>
      </c>
      <c r="D69" s="19">
        <v>68</v>
      </c>
      <c r="E69" s="2">
        <f>COUNTIF(Input!C$3:C$6,D69)+COUNTIF(Input!F$3:F$6,D69)+COUNTIF(Input!I$3:I$6,D69)+COUNTIF(Input!L$3:L$6,D69)+COUNTIF(Input!O$3:O$6,D69)+COUNTIF(Input!R$3:R$6,D69)+COUNTIF(Input!C$15:C$16,D69)+COUNTIF(Input!F$15:F$17,D69)+COUNTIF(Input!I$15:I$17,D69)+COUNTIF(Input!L$15:L$17,D69)+COUNTIF(Input!O$15:O$17,D69)+COUNTIF(Input!R$15:R$17,D69)</f>
        <v>0</v>
      </c>
    </row>
    <row r="70" spans="1:5" x14ac:dyDescent="0.3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0</v>
      </c>
      <c r="D70" s="19">
        <v>69</v>
      </c>
      <c r="E70" s="2">
        <f>COUNTIF(Input!C$3:C$6,D70)+COUNTIF(Input!F$3:F$6,D70)+COUNTIF(Input!I$3:I$6,D70)+COUNTIF(Input!L$3:L$6,D70)+COUNTIF(Input!O$3:O$6,D70)+COUNTIF(Input!R$3:R$6,D70)+COUNTIF(Input!C$15:C$16,D70)+COUNTIF(Input!F$15:F$17,D70)+COUNTIF(Input!I$15:I$17,D70)+COUNTIF(Input!L$15:L$17,D70)+COUNTIF(Input!O$15:O$17,D70)+COUNTIF(Input!R$15:R$17,D70)</f>
        <v>0</v>
      </c>
    </row>
    <row r="71" spans="1:5" x14ac:dyDescent="0.3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1</v>
      </c>
      <c r="D71" s="19">
        <v>70</v>
      </c>
      <c r="E71" s="2">
        <f>COUNTIF(Input!C$3:C$6,D71)+COUNTIF(Input!F$3:F$6,D71)+COUNTIF(Input!I$3:I$6,D71)+COUNTIF(Input!L$3:L$6,D71)+COUNTIF(Input!O$3:O$6,D71)+COUNTIF(Input!R$3:R$6,D71)+COUNTIF(Input!C$15:C$16,D71)+COUNTIF(Input!F$15:F$17,D71)+COUNTIF(Input!I$15:I$17,D71)+COUNTIF(Input!L$15:L$17,D71)+COUNTIF(Input!O$15:O$17,D71)+COUNTIF(Input!R$15:R$17,D71)</f>
        <v>0</v>
      </c>
    </row>
    <row r="72" spans="1:5" x14ac:dyDescent="0.35">
      <c r="A72" s="19">
        <v>71</v>
      </c>
      <c r="B72" s="2">
        <f>COUNTIF(Input!B$3:B$10,A72)+COUNTIF(Input!E$3:E$10,A72)+COUNTIF(Input!H$3:H$10,A72)+COUNTIF(Input!K$3:K$10,A72)+COUNTIF(Input!N$3:N$10,A72)+COUNTIF(Input!Q$3:Q$10,A72)+COUNTIF(Input!B$15:B$20,A72)+COUNTIF(Input!E$15:E$20,A72)+COUNTIF(Input!H$15:H$20,A72)+COUNTIF(Input!K$15:K$20,A72)+COUNTIF(Input!N$15:N$20,A72)+COUNTIF(Input!Q$15:Q$20,A72)</f>
        <v>1</v>
      </c>
      <c r="D72" s="19">
        <v>71</v>
      </c>
      <c r="E72" s="2">
        <f>COUNTIF(Input!C$3:C$6,D72)+COUNTIF(Input!F$3:F$6,D72)+COUNTIF(Input!I$3:I$6,D72)+COUNTIF(Input!L$3:L$6,D72)+COUNTIF(Input!O$3:O$6,D72)+COUNTIF(Input!R$3:R$6,D72)+COUNTIF(Input!C$15:C$16,D72)+COUNTIF(Input!F$15:F$17,D72)+COUNTIF(Input!I$15:I$17,D72)+COUNTIF(Input!L$15:L$17,D72)+COUNTIF(Input!O$15:O$17,D72)+COUNTIF(Input!R$15:R$17,D72)</f>
        <v>0</v>
      </c>
    </row>
    <row r="73" spans="1:5" x14ac:dyDescent="0.35">
      <c r="A73" s="19">
        <v>72</v>
      </c>
      <c r="B73" s="2">
        <f>COUNTIF(Input!B$3:B$10,A73)+COUNTIF(Input!E$3:E$10,A73)+COUNTIF(Input!H$3:H$10,A73)+COUNTIF(Input!K$3:K$10,A73)+COUNTIF(Input!N$3:N$10,A73)+COUNTIF(Input!Q$3:Q$10,A73)+COUNTIF(Input!B$15:B$20,A73)+COUNTIF(Input!E$15:E$20,A73)+COUNTIF(Input!H$15:H$20,A73)+COUNTIF(Input!K$15:K$20,A73)+COUNTIF(Input!N$15:N$20,A73)+COUNTIF(Input!Q$15:Q$20,A73)</f>
        <v>1</v>
      </c>
      <c r="D73" s="19">
        <v>72</v>
      </c>
      <c r="E73" s="2">
        <f>COUNTIF(Input!C$3:C$6,D73)+COUNTIF(Input!F$3:F$6,D73)+COUNTIF(Input!I$3:I$6,D73)+COUNTIF(Input!L$3:L$6,D73)+COUNTIF(Input!O$3:O$6,D73)+COUNTIF(Input!R$3:R$6,D73)+COUNTIF(Input!C$15:C$16,D73)+COUNTIF(Input!F$15:F$17,D73)+COUNTIF(Input!I$15:I$17,D73)+COUNTIF(Input!L$15:L$17,D73)+COUNTIF(Input!O$15:O$17,D73)+COUNTIF(Input!R$15:R$17,D73)</f>
        <v>0</v>
      </c>
    </row>
    <row r="74" spans="1:5" x14ac:dyDescent="0.35">
      <c r="A74" s="19">
        <v>73</v>
      </c>
      <c r="B74" s="2">
        <f>COUNTIF(Input!B$3:B$10,A74)+COUNTIF(Input!E$3:E$10,A74)+COUNTIF(Input!H$3:H$10,A74)+COUNTIF(Input!K$3:K$10,A74)+COUNTIF(Input!N$3:N$10,A74)+COUNTIF(Input!Q$3:Q$10,A74)+COUNTIF(Input!B$15:B$20,A74)+COUNTIF(Input!E$15:E$20,A74)+COUNTIF(Input!H$15:H$20,A74)+COUNTIF(Input!K$15:K$20,A74)+COUNTIF(Input!N$15:N$20,A74)+COUNTIF(Input!Q$15:Q$20,A74)</f>
        <v>0</v>
      </c>
      <c r="D74" s="19">
        <v>73</v>
      </c>
      <c r="E74" s="2">
        <f>COUNTIF(Input!C$3:C$6,D74)+COUNTIF(Input!F$3:F$6,D74)+COUNTIF(Input!I$3:I$6,D74)+COUNTIF(Input!L$3:L$6,D74)+COUNTIF(Input!O$3:O$6,D74)+COUNTIF(Input!R$3:R$6,D74)+COUNTIF(Input!C$15:C$16,D74)+COUNTIF(Input!F$15:F$17,D74)+COUNTIF(Input!I$15:I$17,D74)+COUNTIF(Input!L$15:L$17,D74)+COUNTIF(Input!O$15:O$17,D74)+COUNTIF(Input!R$15:R$17,D74)</f>
        <v>0</v>
      </c>
    </row>
    <row r="75" spans="1:5" x14ac:dyDescent="0.35">
      <c r="A75" s="19">
        <v>74</v>
      </c>
      <c r="B75" s="2">
        <f>COUNTIF(Input!B$3:B$10,A75)+COUNTIF(Input!E$3:E$10,A75)+COUNTIF(Input!H$3:H$10,A75)+COUNTIF(Input!K$3:K$10,A75)+COUNTIF(Input!N$3:N$10,A75)+COUNTIF(Input!Q$3:Q$10,A75)+COUNTIF(Input!B$15:B$20,A75)+COUNTIF(Input!E$15:E$20,A75)+COUNTIF(Input!H$15:H$20,A75)+COUNTIF(Input!K$15:K$20,A75)+COUNTIF(Input!N$15:N$20,A75)+COUNTIF(Input!Q$15:Q$20,A75)</f>
        <v>0</v>
      </c>
      <c r="D75" s="19">
        <v>74</v>
      </c>
      <c r="E75" s="2">
        <f>COUNTIF(Input!C$3:C$6,D75)+COUNTIF(Input!F$3:F$6,D75)+COUNTIF(Input!I$3:I$6,D75)+COUNTIF(Input!L$3:L$6,D75)+COUNTIF(Input!O$3:O$6,D75)+COUNTIF(Input!R$3:R$6,D75)+COUNTIF(Input!C$15:C$16,D75)+COUNTIF(Input!F$15:F$17,D75)+COUNTIF(Input!I$15:I$17,D75)+COUNTIF(Input!L$15:L$17,D75)+COUNTIF(Input!O$15:O$17,D75)+COUNTIF(Input!R$15:R$17,D75)</f>
        <v>0</v>
      </c>
    </row>
    <row r="76" spans="1:5" x14ac:dyDescent="0.3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0</v>
      </c>
      <c r="D76" s="19">
        <v>75</v>
      </c>
      <c r="E76" s="2">
        <f>COUNTIF(Input!C$3:C$6,D76)+COUNTIF(Input!F$3:F$6,D76)+COUNTIF(Input!I$3:I$6,D76)+COUNTIF(Input!L$3:L$6,D76)+COUNTIF(Input!O$3:O$6,D76)+COUNTIF(Input!R$3:R$6,D76)+COUNTIF(Input!C$15:C$16,D76)+COUNTIF(Input!F$15:F$17,D76)+COUNTIF(Input!I$15:I$17,D76)+COUNTIF(Input!L$15:L$17,D76)+COUNTIF(Input!O$15:O$17,D76)+COUNTIF(Input!R$15:R$17,D76)</f>
        <v>0</v>
      </c>
    </row>
    <row r="77" spans="1:5" x14ac:dyDescent="0.3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1</v>
      </c>
      <c r="D77" s="19">
        <v>76</v>
      </c>
      <c r="E77" s="2">
        <f>COUNTIF(Input!C$3:C$6,D77)+COUNTIF(Input!F$3:F$6,D77)+COUNTIF(Input!I$3:I$6,D77)+COUNTIF(Input!L$3:L$6,D77)+COUNTIF(Input!O$3:O$6,D77)+COUNTIF(Input!R$3:R$6,D77)+COUNTIF(Input!C$15:C$16,D77)+COUNTIF(Input!F$15:F$17,D77)+COUNTIF(Input!I$15:I$17,D77)+COUNTIF(Input!L$15:L$17,D77)+COUNTIF(Input!O$15:O$17,D77)+COUNTIF(Input!R$15:R$17,D77)</f>
        <v>0</v>
      </c>
    </row>
    <row r="78" spans="1:5" x14ac:dyDescent="0.3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0</v>
      </c>
      <c r="D78" s="19">
        <v>77</v>
      </c>
      <c r="E78" s="2">
        <f>COUNTIF(Input!C$3:C$6,D78)+COUNTIF(Input!F$3:F$6,D78)+COUNTIF(Input!I$3:I$6,D78)+COUNTIF(Input!L$3:L$6,D78)+COUNTIF(Input!O$3:O$6,D78)+COUNTIF(Input!R$3:R$6,D78)+COUNTIF(Input!C$15:C$16,D78)+COUNTIF(Input!F$15:F$17,D78)+COUNTIF(Input!I$15:I$17,D78)+COUNTIF(Input!L$15:L$17,D78)+COUNTIF(Input!O$15:O$17,D78)+COUNTIF(Input!R$15:R$17,D78)</f>
        <v>0</v>
      </c>
    </row>
    <row r="79" spans="1:5" x14ac:dyDescent="0.35">
      <c r="A79" s="19">
        <v>78</v>
      </c>
      <c r="B79" s="2">
        <f>COUNTIF(Input!B$3:B$10,A79)+COUNTIF(Input!E$3:E$10,A79)+COUNTIF(Input!H$3:H$10,A79)+COUNTIF(Input!K$3:K$10,A79)+COUNTIF(Input!N$3:N$10,A79)+COUNTIF(Input!Q$3:Q$10,A79)+COUNTIF(Input!B$15:B$20,A79)+COUNTIF(Input!E$15:E$20,A79)+COUNTIF(Input!H$15:H$20,A79)+COUNTIF(Input!K$15:K$20,A79)+COUNTIF(Input!N$15:N$20,A79)+COUNTIF(Input!Q$15:Q$20,A79)</f>
        <v>0</v>
      </c>
      <c r="D79" s="19">
        <v>78</v>
      </c>
      <c r="E79" s="2">
        <f>COUNTIF(Input!C$3:C$6,D79)+COUNTIF(Input!F$3:F$6,D79)+COUNTIF(Input!I$3:I$6,D79)+COUNTIF(Input!L$3:L$6,D79)+COUNTIF(Input!O$3:O$6,D79)+COUNTIF(Input!R$3:R$6,D79)+COUNTIF(Input!C$15:C$16,D79)+COUNTIF(Input!F$15:F$17,D79)+COUNTIF(Input!I$15:I$17,D79)+COUNTIF(Input!L$15:L$17,D79)+COUNTIF(Input!O$15:O$17,D79)+COUNTIF(Input!R$15:R$17,D79)</f>
        <v>0</v>
      </c>
    </row>
    <row r="80" spans="1:5" x14ac:dyDescent="0.35">
      <c r="A80" s="19">
        <v>79</v>
      </c>
      <c r="B80" s="2">
        <f>COUNTIF(Input!B$3:B$10,A80)+COUNTIF(Input!E$3:E$10,A80)+COUNTIF(Input!H$3:H$10,A80)+COUNTIF(Input!K$3:K$10,A80)+COUNTIF(Input!N$3:N$10,A80)+COUNTIF(Input!Q$3:Q$10,A80)+COUNTIF(Input!B$15:B$20,A80)+COUNTIF(Input!E$15:E$20,A80)+COUNTIF(Input!H$15:H$20,A80)+COUNTIF(Input!K$15:K$20,A80)+COUNTIF(Input!N$15:N$20,A80)+COUNTIF(Input!Q$15:Q$20,A80)</f>
        <v>0</v>
      </c>
      <c r="D80" s="19">
        <v>79</v>
      </c>
      <c r="E80" s="2">
        <f>COUNTIF(Input!C$3:C$6,D80)+COUNTIF(Input!F$3:F$6,D80)+COUNTIF(Input!I$3:I$6,D80)+COUNTIF(Input!L$3:L$6,D80)+COUNTIF(Input!O$3:O$6,D80)+COUNTIF(Input!R$3:R$6,D80)+COUNTIF(Input!C$15:C$16,D80)+COUNTIF(Input!F$15:F$17,D80)+COUNTIF(Input!I$15:I$17,D80)+COUNTIF(Input!L$15:L$17,D80)+COUNTIF(Input!O$15:O$17,D80)+COUNTIF(Input!R$15:R$17,D80)</f>
        <v>0</v>
      </c>
    </row>
    <row r="81" spans="1:5" x14ac:dyDescent="0.3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1</v>
      </c>
      <c r="D81" s="19">
        <v>80</v>
      </c>
      <c r="E81" s="2">
        <f>COUNTIF(Input!C$3:C$6,D81)+COUNTIF(Input!F$3:F$6,D81)+COUNTIF(Input!I$3:I$6,D81)+COUNTIF(Input!L$3:L$6,D81)+COUNTIF(Input!O$3:O$6,D81)+COUNTIF(Input!R$3:R$6,D81)+COUNTIF(Input!C$15:C$16,D81)+COUNTIF(Input!F$15:F$17,D81)+COUNTIF(Input!I$15:I$17,D81)+COUNTIF(Input!L$15:L$17,D81)+COUNTIF(Input!O$15:O$17,D81)+COUNTIF(Input!R$15:R$17,D81)</f>
        <v>0</v>
      </c>
    </row>
    <row r="82" spans="1:5" x14ac:dyDescent="0.3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1</v>
      </c>
      <c r="D82" s="19">
        <v>81</v>
      </c>
      <c r="E82" s="2">
        <f>COUNTIF(Input!C$3:C$6,D82)+COUNTIF(Input!F$3:F$6,D82)+COUNTIF(Input!I$3:I$6,D82)+COUNTIF(Input!L$3:L$6,D82)+COUNTIF(Input!O$3:O$6,D82)+COUNTIF(Input!R$3:R$6,D82)+COUNTIF(Input!C$15:C$16,D82)+COUNTIF(Input!F$15:F$17,D82)+COUNTIF(Input!I$15:I$17,D82)+COUNTIF(Input!L$15:L$17,D82)+COUNTIF(Input!O$15:O$17,D82)+COUNTIF(Input!R$15:R$17,D82)</f>
        <v>0</v>
      </c>
    </row>
    <row r="83" spans="1:5" x14ac:dyDescent="0.35">
      <c r="A83" s="19">
        <v>82</v>
      </c>
      <c r="B83" s="2">
        <f>COUNTIF(Input!B$3:B$10,A83)+COUNTIF(Input!E$3:E$10,A83)+COUNTIF(Input!H$3:H$10,A83)+COUNTIF(Input!K$3:K$10,A83)+COUNTIF(Input!N$3:N$10,A83)+COUNTIF(Input!Q$3:Q$10,A83)+COUNTIF(Input!B$15:B$20,A83)+COUNTIF(Input!E$15:E$20,A83)+COUNTIF(Input!H$15:H$20,A83)+COUNTIF(Input!K$15:K$20,A83)+COUNTIF(Input!N$15:N$20,A83)+COUNTIF(Input!Q$15:Q$20,A83)</f>
        <v>0</v>
      </c>
      <c r="D83" s="19">
        <v>82</v>
      </c>
      <c r="E83" s="2">
        <f>COUNTIF(Input!C$3:C$6,D83)+COUNTIF(Input!F$3:F$6,D83)+COUNTIF(Input!I$3:I$6,D83)+COUNTIF(Input!L$3:L$6,D83)+COUNTIF(Input!O$3:O$6,D83)+COUNTIF(Input!R$3:R$6,D83)+COUNTIF(Input!C$15:C$16,D83)+COUNTIF(Input!F$15:F$17,D83)+COUNTIF(Input!I$15:I$17,D83)+COUNTIF(Input!L$15:L$17,D83)+COUNTIF(Input!O$15:O$17,D83)+COUNTIF(Input!R$15:R$17,D83)</f>
        <v>0</v>
      </c>
    </row>
    <row r="84" spans="1:5" x14ac:dyDescent="0.3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0</v>
      </c>
      <c r="D84" s="19">
        <v>83</v>
      </c>
      <c r="E84" s="2">
        <f>COUNTIF(Input!C$3:C$6,D84)+COUNTIF(Input!F$3:F$6,D84)+COUNTIF(Input!I$3:I$6,D84)+COUNTIF(Input!L$3:L$6,D84)+COUNTIF(Input!O$3:O$6,D84)+COUNTIF(Input!R$3:R$6,D84)+COUNTIF(Input!C$15:C$16,D84)+COUNTIF(Input!F$15:F$17,D84)+COUNTIF(Input!I$15:I$17,D84)+COUNTIF(Input!L$15:L$17,D84)+COUNTIF(Input!O$15:O$17,D84)+COUNTIF(Input!R$15:R$17,D84)</f>
        <v>0</v>
      </c>
    </row>
    <row r="85" spans="1:5" x14ac:dyDescent="0.35">
      <c r="A85" s="19">
        <v>84</v>
      </c>
      <c r="B85" s="2">
        <f>COUNTIF(Input!B$3:B$10,A85)+COUNTIF(Input!E$3:E$10,A85)+COUNTIF(Input!H$3:H$10,A85)+COUNTIF(Input!K$3:K$10,A85)+COUNTIF(Input!N$3:N$10,A85)+COUNTIF(Input!Q$3:Q$10,A85)+COUNTIF(Input!B$15:B$20,A85)+COUNTIF(Input!E$15:E$20,A85)+COUNTIF(Input!H$15:H$20,A85)+COUNTIF(Input!K$15:K$20,A85)+COUNTIF(Input!N$15:N$20,A85)+COUNTIF(Input!Q$15:Q$20,A85)</f>
        <v>0</v>
      </c>
      <c r="D85" s="19">
        <v>84</v>
      </c>
      <c r="E85" s="2">
        <f>COUNTIF(Input!C$3:C$6,D85)+COUNTIF(Input!F$3:F$6,D85)+COUNTIF(Input!I$3:I$6,D85)+COUNTIF(Input!L$3:L$6,D85)+COUNTIF(Input!O$3:O$6,D85)+COUNTIF(Input!R$3:R$6,D85)+COUNTIF(Input!C$15:C$16,D85)+COUNTIF(Input!F$15:F$17,D85)+COUNTIF(Input!I$15:I$17,D85)+COUNTIF(Input!L$15:L$17,D85)+COUNTIF(Input!O$15:O$17,D85)+COUNTIF(Input!R$15:R$17,D85)</f>
        <v>0</v>
      </c>
    </row>
    <row r="86" spans="1:5" x14ac:dyDescent="0.35">
      <c r="A86" s="19">
        <v>85</v>
      </c>
      <c r="B86" s="2">
        <f>COUNTIF(Input!B$3:B$10,A86)+COUNTIF(Input!E$3:E$10,A86)+COUNTIF(Input!H$3:H$10,A86)+COUNTIF(Input!K$3:K$10,A86)+COUNTIF(Input!N$3:N$10,A86)+COUNTIF(Input!Q$3:Q$10,A86)+COUNTIF(Input!B$15:B$20,A86)+COUNTIF(Input!E$15:E$20,A86)+COUNTIF(Input!H$15:H$20,A86)+COUNTIF(Input!K$15:K$20,A86)+COUNTIF(Input!N$15:N$20,A86)+COUNTIF(Input!Q$15:Q$20,A86)</f>
        <v>0</v>
      </c>
      <c r="D86" s="19">
        <v>85</v>
      </c>
      <c r="E86" s="2">
        <f>COUNTIF(Input!C$3:C$6,D86)+COUNTIF(Input!F$3:F$6,D86)+COUNTIF(Input!I$3:I$6,D86)+COUNTIF(Input!L$3:L$6,D86)+COUNTIF(Input!O$3:O$6,D86)+COUNTIF(Input!R$3:R$6,D86)+COUNTIF(Input!C$15:C$16,D86)+COUNTIF(Input!F$15:F$17,D86)+COUNTIF(Input!I$15:I$17,D86)+COUNTIF(Input!L$15:L$17,D86)+COUNTIF(Input!O$15:O$17,D86)+COUNTIF(Input!R$15:R$17,D86)</f>
        <v>0</v>
      </c>
    </row>
    <row r="87" spans="1:5" x14ac:dyDescent="0.35">
      <c r="A87" s="19">
        <v>86</v>
      </c>
      <c r="B87" s="2">
        <f>COUNTIF(Input!B$3:B$10,A87)+COUNTIF(Input!E$3:E$10,A87)+COUNTIF(Input!H$3:H$10,A87)+COUNTIF(Input!K$3:K$10,A87)+COUNTIF(Input!N$3:N$10,A87)+COUNTIF(Input!Q$3:Q$10,A87)+COUNTIF(Input!B$15:B$20,A87)+COUNTIF(Input!E$15:E$20,A87)+COUNTIF(Input!H$15:H$20,A87)+COUNTIF(Input!K$15:K$20,A87)+COUNTIF(Input!N$15:N$20,A87)+COUNTIF(Input!Q$15:Q$20,A87)</f>
        <v>0</v>
      </c>
      <c r="D87" s="19">
        <v>86</v>
      </c>
      <c r="E87" s="2">
        <f>COUNTIF(Input!C$3:C$6,D87)+COUNTIF(Input!F$3:F$6,D87)+COUNTIF(Input!I$3:I$6,D87)+COUNTIF(Input!L$3:L$6,D87)+COUNTIF(Input!O$3:O$6,D87)+COUNTIF(Input!R$3:R$6,D87)+COUNTIF(Input!C$15:C$16,D87)+COUNTIF(Input!F$15:F$17,D87)+COUNTIF(Input!I$15:I$17,D87)+COUNTIF(Input!L$15:L$17,D87)+COUNTIF(Input!O$15:O$17,D87)+COUNTIF(Input!R$15:R$17,D87)</f>
        <v>0</v>
      </c>
    </row>
    <row r="88" spans="1:5" x14ac:dyDescent="0.35">
      <c r="A88" s="19">
        <v>87</v>
      </c>
      <c r="B88" s="2">
        <f>COUNTIF(Input!B$3:B$10,A88)+COUNTIF(Input!E$3:E$10,A88)+COUNTIF(Input!H$3:H$10,A88)+COUNTIF(Input!K$3:K$10,A88)+COUNTIF(Input!N$3:N$10,A88)+COUNTIF(Input!Q$3:Q$10,A88)+COUNTIF(Input!B$15:B$20,A88)+COUNTIF(Input!E$15:E$20,A88)+COUNTIF(Input!H$15:H$20,A88)+COUNTIF(Input!K$15:K$20,A88)+COUNTIF(Input!N$15:N$20,A88)+COUNTIF(Input!Q$15:Q$20,A88)</f>
        <v>0</v>
      </c>
      <c r="D88" s="19">
        <v>87</v>
      </c>
      <c r="E88" s="2">
        <f>COUNTIF(Input!C$3:C$6,D88)+COUNTIF(Input!F$3:F$6,D88)+COUNTIF(Input!I$3:I$6,D88)+COUNTIF(Input!L$3:L$6,D88)+COUNTIF(Input!O$3:O$6,D88)+COUNTIF(Input!R$3:R$6,D88)+COUNTIF(Input!C$15:C$16,D88)+COUNTIF(Input!F$15:F$17,D88)+COUNTIF(Input!I$15:I$17,D88)+COUNTIF(Input!L$15:L$17,D88)+COUNTIF(Input!O$15:O$17,D88)+COUNTIF(Input!R$15:R$17,D88)</f>
        <v>0</v>
      </c>
    </row>
    <row r="89" spans="1:5" x14ac:dyDescent="0.35">
      <c r="A89" s="19">
        <v>88</v>
      </c>
      <c r="B89" s="2">
        <f>COUNTIF(Input!B$3:B$10,A89)+COUNTIF(Input!E$3:E$10,A89)+COUNTIF(Input!H$3:H$10,A89)+COUNTIF(Input!K$3:K$10,A89)+COUNTIF(Input!N$3:N$10,A89)+COUNTIF(Input!Q$3:Q$10,A89)+COUNTIF(Input!B$15:B$20,A89)+COUNTIF(Input!E$15:E$20,A89)+COUNTIF(Input!H$15:H$20,A89)+COUNTIF(Input!K$15:K$20,A89)+COUNTIF(Input!N$15:N$20,A89)+COUNTIF(Input!Q$15:Q$20,A89)</f>
        <v>0</v>
      </c>
      <c r="D89" s="19">
        <v>88</v>
      </c>
      <c r="E89" s="2">
        <f>COUNTIF(Input!C$3:C$6,D89)+COUNTIF(Input!F$3:F$6,D89)+COUNTIF(Input!I$3:I$6,D89)+COUNTIF(Input!L$3:L$6,D89)+COUNTIF(Input!O$3:O$6,D89)+COUNTIF(Input!R$3:R$6,D89)+COUNTIF(Input!C$15:C$16,D89)+COUNTIF(Input!F$15:F$17,D89)+COUNTIF(Input!I$15:I$17,D89)+COUNTIF(Input!L$15:L$17,D89)+COUNTIF(Input!O$15:O$17,D89)+COUNTIF(Input!R$15:R$17,D89)</f>
        <v>0</v>
      </c>
    </row>
    <row r="90" spans="1:5" x14ac:dyDescent="0.35">
      <c r="A90" s="19">
        <v>89</v>
      </c>
      <c r="B90" s="2">
        <f>COUNTIF(Input!B$3:B$10,A90)+COUNTIF(Input!E$3:E$10,A90)+COUNTIF(Input!H$3:H$10,A90)+COUNTIF(Input!K$3:K$10,A90)+COUNTIF(Input!N$3:N$10,A90)+COUNTIF(Input!Q$3:Q$10,A90)+COUNTIF(Input!B$15:B$20,A90)+COUNTIF(Input!E$15:E$20,A90)+COUNTIF(Input!H$15:H$20,A90)+COUNTIF(Input!K$15:K$20,A90)+COUNTIF(Input!N$15:N$20,A90)+COUNTIF(Input!Q$15:Q$20,A90)</f>
        <v>0</v>
      </c>
      <c r="D90" s="19">
        <v>89</v>
      </c>
      <c r="E90" s="2">
        <f>COUNTIF(Input!C$3:C$6,D90)+COUNTIF(Input!F$3:F$6,D90)+COUNTIF(Input!I$3:I$6,D90)+COUNTIF(Input!L$3:L$6,D90)+COUNTIF(Input!O$3:O$6,D90)+COUNTIF(Input!R$3:R$6,D90)+COUNTIF(Input!C$15:C$16,D90)+COUNTIF(Input!F$15:F$17,D90)+COUNTIF(Input!I$15:I$17,D90)+COUNTIF(Input!L$15:L$17,D90)+COUNTIF(Input!O$15:O$17,D90)+COUNTIF(Input!R$15:R$17,D90)</f>
        <v>0</v>
      </c>
    </row>
    <row r="91" spans="1:5" x14ac:dyDescent="0.35">
      <c r="A91" s="19">
        <v>90</v>
      </c>
      <c r="B91" s="2">
        <f>COUNTIF(Input!B$3:B$10,A91)+COUNTIF(Input!E$3:E$10,A91)+COUNTIF(Input!H$3:H$10,A91)+COUNTIF(Input!K$3:K$10,A91)+COUNTIF(Input!N$3:N$10,A91)+COUNTIF(Input!Q$3:Q$10,A91)+COUNTIF(Input!B$15:B$20,A91)+COUNTIF(Input!E$15:E$20,A91)+COUNTIF(Input!H$15:H$20,A91)+COUNTIF(Input!K$15:K$20,A91)+COUNTIF(Input!N$15:N$20,A91)+COUNTIF(Input!Q$15:Q$20,A91)</f>
        <v>0</v>
      </c>
      <c r="D91" s="19">
        <v>90</v>
      </c>
      <c r="E91" s="2">
        <f>COUNTIF(Input!C$3:C$6,D91)+COUNTIF(Input!F$3:F$6,D91)+COUNTIF(Input!I$3:I$6,D91)+COUNTIF(Input!L$3:L$6,D91)+COUNTIF(Input!O$3:O$6,D91)+COUNTIF(Input!R$3:R$6,D91)+COUNTIF(Input!C$15:C$16,D91)+COUNTIF(Input!F$15:F$17,D91)+COUNTIF(Input!I$15:I$17,D91)+COUNTIF(Input!L$15:L$17,D91)+COUNTIF(Input!O$15:O$17,D91)+COUNTIF(Input!R$15:R$17,D91)</f>
        <v>0</v>
      </c>
    </row>
    <row r="92" spans="1:5" x14ac:dyDescent="0.35">
      <c r="A92" s="19">
        <v>91</v>
      </c>
      <c r="B92" s="2">
        <f>COUNTIF(Input!B$3:B$10,A92)+COUNTIF(Input!E$3:E$10,A92)+COUNTIF(Input!H$3:H$10,A92)+COUNTIF(Input!K$3:K$10,A92)+COUNTIF(Input!N$3:N$10,A92)+COUNTIF(Input!Q$3:Q$10,A92)+COUNTIF(Input!B$15:B$20,A92)+COUNTIF(Input!E$15:E$20,A92)+COUNTIF(Input!H$15:H$20,A92)+COUNTIF(Input!K$15:K$20,A92)+COUNTIF(Input!N$15:N$20,A92)+COUNTIF(Input!Q$15:Q$20,A92)</f>
        <v>1</v>
      </c>
      <c r="D92" s="19">
        <v>91</v>
      </c>
      <c r="E92" s="2">
        <f>COUNTIF(Input!C$3:C$6,D92)+COUNTIF(Input!F$3:F$6,D92)+COUNTIF(Input!I$3:I$6,D92)+COUNTIF(Input!L$3:L$6,D92)+COUNTIF(Input!O$3:O$6,D92)+COUNTIF(Input!R$3:R$6,D92)+COUNTIF(Input!C$15:C$16,D92)+COUNTIF(Input!F$15:F$17,D92)+COUNTIF(Input!I$15:I$17,D92)+COUNTIF(Input!L$15:L$17,D92)+COUNTIF(Input!O$15:O$17,D92)+COUNTIF(Input!R$15:R$17,D92)</f>
        <v>0</v>
      </c>
    </row>
    <row r="93" spans="1:5" x14ac:dyDescent="0.35">
      <c r="A93" s="19">
        <v>92</v>
      </c>
      <c r="B93" s="2">
        <f>COUNTIF(Input!B$3:B$10,A93)+COUNTIF(Input!E$3:E$10,A93)+COUNTIF(Input!H$3:H$10,A93)+COUNTIF(Input!K$3:K$10,A93)+COUNTIF(Input!N$3:N$10,A93)+COUNTIF(Input!Q$3:Q$10,A93)+COUNTIF(Input!B$15:B$20,A93)+COUNTIF(Input!E$15:E$20,A93)+COUNTIF(Input!H$15:H$20,A93)+COUNTIF(Input!K$15:K$20,A93)+COUNTIF(Input!N$15:N$20,A93)+COUNTIF(Input!Q$15:Q$20,A93)</f>
        <v>0</v>
      </c>
      <c r="D93" s="19">
        <v>92</v>
      </c>
      <c r="E93" s="2">
        <f>COUNTIF(Input!C$3:C$6,D93)+COUNTIF(Input!F$3:F$6,D93)+COUNTIF(Input!I$3:I$6,D93)+COUNTIF(Input!L$3:L$6,D93)+COUNTIF(Input!O$3:O$6,D93)+COUNTIF(Input!R$3:R$6,D93)+COUNTIF(Input!C$15:C$16,D93)+COUNTIF(Input!F$15:F$17,D93)+COUNTIF(Input!I$15:I$17,D93)+COUNTIF(Input!L$15:L$17,D93)+COUNTIF(Input!O$15:O$17,D93)+COUNTIF(Input!R$15:R$17,D93)</f>
        <v>0</v>
      </c>
    </row>
    <row r="94" spans="1:5" x14ac:dyDescent="0.35">
      <c r="A94" s="19">
        <v>93</v>
      </c>
      <c r="B94" s="2">
        <f>COUNTIF(Input!B$3:B$10,A94)+COUNTIF(Input!E$3:E$10,A94)+COUNTIF(Input!H$3:H$10,A94)+COUNTIF(Input!K$3:K$10,A94)+COUNTIF(Input!N$3:N$10,A94)+COUNTIF(Input!Q$3:Q$10,A94)+COUNTIF(Input!B$15:B$20,A94)+COUNTIF(Input!E$15:E$20,A94)+COUNTIF(Input!H$15:H$20,A94)+COUNTIF(Input!K$15:K$20,A94)+COUNTIF(Input!N$15:N$20,A94)+COUNTIF(Input!Q$15:Q$20,A94)</f>
        <v>1</v>
      </c>
      <c r="D94" s="19">
        <v>93</v>
      </c>
      <c r="E94" s="2">
        <f>COUNTIF(Input!C$3:C$6,D94)+COUNTIF(Input!F$3:F$6,D94)+COUNTIF(Input!I$3:I$6,D94)+COUNTIF(Input!L$3:L$6,D94)+COUNTIF(Input!O$3:O$6,D94)+COUNTIF(Input!R$3:R$6,D94)+COUNTIF(Input!C$15:C$16,D94)+COUNTIF(Input!F$15:F$17,D94)+COUNTIF(Input!I$15:I$17,D94)+COUNTIF(Input!L$15:L$17,D94)+COUNTIF(Input!O$15:O$17,D94)+COUNTIF(Input!R$15:R$17,D94)</f>
        <v>0</v>
      </c>
    </row>
    <row r="95" spans="1:5" x14ac:dyDescent="0.35">
      <c r="A95" s="19">
        <v>94</v>
      </c>
      <c r="B95" s="2">
        <f>COUNTIF(Input!B$3:B$10,A95)+COUNTIF(Input!E$3:E$10,A95)+COUNTIF(Input!H$3:H$10,A95)+COUNTIF(Input!K$3:K$10,A95)+COUNTIF(Input!N$3:N$10,A95)+COUNTIF(Input!Q$3:Q$10,A95)+COUNTIF(Input!B$15:B$20,A95)+COUNTIF(Input!E$15:E$20,A95)+COUNTIF(Input!H$15:H$20,A95)+COUNTIF(Input!K$15:K$20,A95)+COUNTIF(Input!N$15:N$20,A95)+COUNTIF(Input!Q$15:Q$20,A95)</f>
        <v>0</v>
      </c>
      <c r="D95" s="19">
        <v>94</v>
      </c>
      <c r="E95" s="2">
        <f>COUNTIF(Input!C$3:C$6,D95)+COUNTIF(Input!F$3:F$6,D95)+COUNTIF(Input!I$3:I$6,D95)+COUNTIF(Input!L$3:L$6,D95)+COUNTIF(Input!O$3:O$6,D95)+COUNTIF(Input!R$3:R$6,D95)+COUNTIF(Input!C$15:C$16,D95)+COUNTIF(Input!F$15:F$17,D95)+COUNTIF(Input!I$15:I$17,D95)+COUNTIF(Input!L$15:L$17,D95)+COUNTIF(Input!O$15:O$17,D95)+COUNTIF(Input!R$15:R$17,D95)</f>
        <v>0</v>
      </c>
    </row>
    <row r="96" spans="1:5" x14ac:dyDescent="0.35">
      <c r="A96" s="19">
        <v>95</v>
      </c>
      <c r="B96" s="2">
        <f>COUNTIF(Input!B$3:B$10,A96)+COUNTIF(Input!E$3:E$10,A96)+COUNTIF(Input!H$3:H$10,A96)+COUNTIF(Input!K$3:K$10,A96)+COUNTIF(Input!N$3:N$10,A96)+COUNTIF(Input!Q$3:Q$10,A96)+COUNTIF(Input!B$15:B$20,A96)+COUNTIF(Input!E$15:E$20,A96)+COUNTIF(Input!H$15:H$20,A96)+COUNTIF(Input!K$15:K$20,A96)+COUNTIF(Input!N$15:N$20,A96)+COUNTIF(Input!Q$15:Q$20,A96)</f>
        <v>1</v>
      </c>
      <c r="D96" s="19">
        <v>95</v>
      </c>
      <c r="E96" s="2">
        <f>COUNTIF(Input!C$3:C$6,D96)+COUNTIF(Input!F$3:F$6,D96)+COUNTIF(Input!I$3:I$6,D96)+COUNTIF(Input!L$3:L$6,D96)+COUNTIF(Input!O$3:O$6,D96)+COUNTIF(Input!R$3:R$6,D96)+COUNTIF(Input!C$15:C$16,D96)+COUNTIF(Input!F$15:F$17,D96)+COUNTIF(Input!I$15:I$17,D96)+COUNTIF(Input!L$15:L$17,D96)+COUNTIF(Input!O$15:O$17,D96)+COUNTIF(Input!R$15:R$17,D96)</f>
        <v>0</v>
      </c>
    </row>
    <row r="97" spans="1:5" x14ac:dyDescent="0.35">
      <c r="A97" s="19">
        <v>96</v>
      </c>
      <c r="B97" s="2">
        <f>COUNTIF(Input!B$3:B$10,A97)+COUNTIF(Input!E$3:E$10,A97)+COUNTIF(Input!H$3:H$10,A97)+COUNTIF(Input!K$3:K$10,A97)+COUNTIF(Input!N$3:N$10,A97)+COUNTIF(Input!Q$3:Q$10,A97)+COUNTIF(Input!B$15:B$20,A97)+COUNTIF(Input!E$15:E$20,A97)+COUNTIF(Input!H$15:H$20,A97)+COUNTIF(Input!K$15:K$20,A97)+COUNTIF(Input!N$15:N$20,A97)+COUNTIF(Input!Q$15:Q$20,A97)</f>
        <v>0</v>
      </c>
      <c r="D97" s="19">
        <v>96</v>
      </c>
      <c r="E97" s="2">
        <f>COUNTIF(Input!C$3:C$6,D97)+COUNTIF(Input!F$3:F$6,D97)+COUNTIF(Input!I$3:I$6,D97)+COUNTIF(Input!L$3:L$6,D97)+COUNTIF(Input!O$3:O$6,D97)+COUNTIF(Input!R$3:R$6,D97)+COUNTIF(Input!C$15:C$16,D97)+COUNTIF(Input!F$15:F$17,D97)+COUNTIF(Input!I$15:I$17,D97)+COUNTIF(Input!L$15:L$17,D97)+COUNTIF(Input!O$15:O$17,D97)+COUNTIF(Input!R$15:R$17,D97)</f>
        <v>0</v>
      </c>
    </row>
    <row r="98" spans="1:5" x14ac:dyDescent="0.35">
      <c r="A98" s="19">
        <v>97</v>
      </c>
      <c r="B98" s="2">
        <f>COUNTIF(Input!B$3:B$10,A98)+COUNTIF(Input!E$3:E$10,A98)+COUNTIF(Input!H$3:H$10,A98)+COUNTIF(Input!K$3:K$10,A98)+COUNTIF(Input!N$3:N$10,A98)+COUNTIF(Input!Q$3:Q$10,A98)+COUNTIF(Input!B$15:B$20,A98)+COUNTIF(Input!E$15:E$20,A98)+COUNTIF(Input!H$15:H$20,A98)+COUNTIF(Input!K$15:K$20,A98)+COUNTIF(Input!N$15:N$20,A98)+COUNTIF(Input!Q$15:Q$20,A98)</f>
        <v>0</v>
      </c>
      <c r="D98" s="19">
        <v>97</v>
      </c>
      <c r="E98" s="2">
        <f>COUNTIF(Input!C$3:C$6,D98)+COUNTIF(Input!F$3:F$6,D98)+COUNTIF(Input!I$3:I$6,D98)+COUNTIF(Input!L$3:L$6,D98)+COUNTIF(Input!O$3:O$6,D98)+COUNTIF(Input!R$3:R$6,D98)+COUNTIF(Input!C$15:C$16,D98)+COUNTIF(Input!F$15:F$17,D98)+COUNTIF(Input!I$15:I$17,D98)+COUNTIF(Input!L$15:L$17,D98)+COUNTIF(Input!O$15:O$17,D98)+COUNTIF(Input!R$15:R$17,D98)</f>
        <v>0</v>
      </c>
    </row>
    <row r="99" spans="1:5" x14ac:dyDescent="0.35">
      <c r="A99" s="19">
        <v>98</v>
      </c>
      <c r="B99" s="2">
        <f>COUNTIF(Input!B$3:B$10,A99)+COUNTIF(Input!E$3:E$10,A99)+COUNTIF(Input!H$3:H$10,A99)+COUNTIF(Input!K$3:K$10,A99)+COUNTIF(Input!N$3:N$10,A99)+COUNTIF(Input!Q$3:Q$10,A99)+COUNTIF(Input!B$15:B$20,A99)+COUNTIF(Input!E$15:E$20,A99)+COUNTIF(Input!H$15:H$20,A99)+COUNTIF(Input!K$15:K$20,A99)+COUNTIF(Input!N$15:N$20,A99)+COUNTIF(Input!Q$15:Q$20,A99)</f>
        <v>0</v>
      </c>
      <c r="D99" s="19">
        <v>98</v>
      </c>
      <c r="E99" s="2">
        <f>COUNTIF(Input!C$3:C$6,D99)+COUNTIF(Input!F$3:F$6,D99)+COUNTIF(Input!I$3:I$6,D99)+COUNTIF(Input!L$3:L$6,D99)+COUNTIF(Input!O$3:O$6,D99)+COUNTIF(Input!R$3:R$6,D99)+COUNTIF(Input!C$15:C$16,D99)+COUNTIF(Input!F$15:F$17,D99)+COUNTIF(Input!I$15:I$17,D99)+COUNTIF(Input!L$15:L$17,D99)+COUNTIF(Input!O$15:O$17,D99)+COUNTIF(Input!R$15:R$17,D99)</f>
        <v>0</v>
      </c>
    </row>
    <row r="100" spans="1:5" x14ac:dyDescent="0.35">
      <c r="A100" s="19">
        <v>99</v>
      </c>
      <c r="B100" s="2">
        <f>COUNTIF(Input!B$3:B$10,A100)+COUNTIF(Input!E$3:E$10,A100)+COUNTIF(Input!H$3:H$10,A100)+COUNTIF(Input!K$3:K$10,A100)+COUNTIF(Input!N$3:N$10,A100)+COUNTIF(Input!Q$3:Q$10,A100)+COUNTIF(Input!B$15:B$20,A100)+COUNTIF(Input!E$15:E$20,A100)+COUNTIF(Input!H$15:H$20,A100)+COUNTIF(Input!K$15:K$20,A100)+COUNTIF(Input!N$15:N$20,A100)+COUNTIF(Input!Q$15:Q$20,A100)</f>
        <v>0</v>
      </c>
      <c r="D100" s="19">
        <v>99</v>
      </c>
      <c r="E100" s="2">
        <f>COUNTIF(Input!C$3:C$6,D100)+COUNTIF(Input!F$3:F$6,D100)+COUNTIF(Input!I$3:I$6,D100)+COUNTIF(Input!L$3:L$6,D100)+COUNTIF(Input!O$3:O$6,D100)+COUNTIF(Input!R$3:R$6,D100)+COUNTIF(Input!C$15:C$16,D100)+COUNTIF(Input!F$15:F$17,D100)+COUNTIF(Input!I$15:I$17,D100)+COUNTIF(Input!L$15:L$17,D100)+COUNTIF(Input!O$15:O$17,D100)+COUNTIF(Input!R$15:R$17,D100)</f>
        <v>0</v>
      </c>
    </row>
    <row r="101" spans="1:5" x14ac:dyDescent="0.35">
      <c r="A101" s="19">
        <v>100</v>
      </c>
      <c r="B101" s="2">
        <f>COUNTIF(Input!B$3:B$10,A101)+COUNTIF(Input!E$3:E$10,A101)+COUNTIF(Input!H$3:H$10,A101)+COUNTIF(Input!K$3:K$10,A101)+COUNTIF(Input!N$3:N$10,A101)+COUNTIF(Input!Q$3:Q$10,A101)+COUNTIF(Input!B$15:B$20,A101)+COUNTIF(Input!E$15:E$20,A101)+COUNTIF(Input!H$15:H$20,A101)+COUNTIF(Input!K$15:K$20,A101)+COUNTIF(Input!N$15:N$20,A101)+COUNTIF(Input!Q$15:Q$20,A101)</f>
        <v>0</v>
      </c>
      <c r="D101" s="19">
        <v>100</v>
      </c>
      <c r="E101" s="2">
        <f>COUNTIF(Input!C$3:C$6,D101)+COUNTIF(Input!F$3:F$6,D101)+COUNTIF(Input!I$3:I$6,D101)+COUNTIF(Input!L$3:L$6,D101)+COUNTIF(Input!O$3:O$6,D101)+COUNTIF(Input!R$3:R$6,D101)+COUNTIF(Input!C$15:C$16,D101)+COUNTIF(Input!F$15:F$17,D101)+COUNTIF(Input!I$15:I$17,D101)+COUNTIF(Input!L$15:L$17,D101)+COUNTIF(Input!O$15:O$17,D101)+COUNTIF(Input!R$15:R$17,D101)</f>
        <v>0</v>
      </c>
    </row>
    <row r="102" spans="1:5" x14ac:dyDescent="0.35">
      <c r="A102" s="19">
        <v>101</v>
      </c>
      <c r="B102" s="2">
        <f>COUNTIF(Input!B$3:B$10,A102)+COUNTIF(Input!E$3:E$10,A102)+COUNTIF(Input!H$3:H$10,A102)+COUNTIF(Input!K$3:K$10,A102)+COUNTIF(Input!N$3:N$10,A102)+COUNTIF(Input!Q$3:Q$10,A102)+COUNTIF(Input!B$15:B$20,A102)+COUNTIF(Input!E$15:E$20,A102)+COUNTIF(Input!H$15:H$20,A102)+COUNTIF(Input!K$15:K$20,A102)+COUNTIF(Input!N$15:N$20,A102)+COUNTIF(Input!Q$15:Q$20,A102)</f>
        <v>1</v>
      </c>
      <c r="D102" s="19">
        <v>101</v>
      </c>
      <c r="E102" s="2">
        <f>COUNTIF(Input!C$3:C$6,D102)+COUNTIF(Input!F$3:F$6,D102)+COUNTIF(Input!I$3:I$6,D102)+COUNTIF(Input!L$3:L$6,D102)+COUNTIF(Input!O$3:O$6,D102)+COUNTIF(Input!R$3:R$6,D102)+COUNTIF(Input!C$15:C$16,D102)+COUNTIF(Input!F$15:F$17,D102)+COUNTIF(Input!I$15:I$17,D102)+COUNTIF(Input!L$15:L$17,D102)+COUNTIF(Input!O$15:O$17,D102)+COUNTIF(Input!R$15:R$17,D102)</f>
        <v>0</v>
      </c>
    </row>
    <row r="103" spans="1:5" x14ac:dyDescent="0.3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0</v>
      </c>
      <c r="D103" s="19">
        <v>102</v>
      </c>
      <c r="E103" s="2">
        <f>COUNTIF(Input!C$3:C$6,D103)+COUNTIF(Input!F$3:F$6,D103)+COUNTIF(Input!I$3:I$6,D103)+COUNTIF(Input!L$3:L$6,D103)+COUNTIF(Input!O$3:O$6,D103)+COUNTIF(Input!R$3:R$6,D103)+COUNTIF(Input!C$15:C$16,D103)+COUNTIF(Input!F$15:F$17,D103)+COUNTIF(Input!I$15:I$17,D103)+COUNTIF(Input!L$15:L$17,D103)+COUNTIF(Input!O$15:O$17,D103)+COUNTIF(Input!R$15:R$17,D103)</f>
        <v>0</v>
      </c>
    </row>
    <row r="104" spans="1:5" x14ac:dyDescent="0.35">
      <c r="A104" s="19">
        <v>103</v>
      </c>
      <c r="B104" s="2">
        <f>COUNTIF(Input!B$3:B$10,A104)+COUNTIF(Input!E$3:E$10,A104)+COUNTIF(Input!H$3:H$10,A104)+COUNTIF(Input!K$3:K$10,A104)+COUNTIF(Input!N$3:N$10,A104)+COUNTIF(Input!Q$3:Q$10,A104)+COUNTIF(Input!B$15:B$20,A104)+COUNTIF(Input!E$15:E$20,A104)+COUNTIF(Input!H$15:H$20,A104)+COUNTIF(Input!K$15:K$20,A104)+COUNTIF(Input!N$15:N$20,A104)+COUNTIF(Input!Q$15:Q$20,A104)</f>
        <v>0</v>
      </c>
      <c r="D104" s="19">
        <v>103</v>
      </c>
      <c r="E104" s="2">
        <f>COUNTIF(Input!C$3:C$6,D104)+COUNTIF(Input!F$3:F$6,D104)+COUNTIF(Input!I$3:I$6,D104)+COUNTIF(Input!L$3:L$6,D104)+COUNTIF(Input!O$3:O$6,D104)+COUNTIF(Input!R$3:R$6,D104)+COUNTIF(Input!C$15:C$16,D104)+COUNTIF(Input!F$15:F$17,D104)+COUNTIF(Input!I$15:I$17,D104)+COUNTIF(Input!L$15:L$17,D104)+COUNTIF(Input!O$15:O$17,D104)+COUNTIF(Input!R$15:R$17,D104)</f>
        <v>0</v>
      </c>
    </row>
    <row r="105" spans="1:5" x14ac:dyDescent="0.35">
      <c r="A105" s="19">
        <v>104</v>
      </c>
      <c r="B105" s="2">
        <f>COUNTIF(Input!B$3:B$10,A105)+COUNTIF(Input!E$3:E$10,A105)+COUNTIF(Input!H$3:H$10,A105)+COUNTIF(Input!K$3:K$10,A105)+COUNTIF(Input!N$3:N$10,A105)+COUNTIF(Input!Q$3:Q$10,A105)+COUNTIF(Input!B$15:B$20,A105)+COUNTIF(Input!E$15:E$20,A105)+COUNTIF(Input!H$15:H$20,A105)+COUNTIF(Input!K$15:K$20,A105)+COUNTIF(Input!N$15:N$20,A105)+COUNTIF(Input!Q$15:Q$20,A105)</f>
        <v>1</v>
      </c>
      <c r="D105" s="19">
        <v>104</v>
      </c>
      <c r="E105" s="2">
        <f>COUNTIF(Input!C$3:C$6,D105)+COUNTIF(Input!F$3:F$6,D105)+COUNTIF(Input!I$3:I$6,D105)+COUNTIF(Input!L$3:L$6,D105)+COUNTIF(Input!O$3:O$6,D105)+COUNTIF(Input!R$3:R$6,D105)+COUNTIF(Input!C$15:C$16,D105)+COUNTIF(Input!F$15:F$17,D105)+COUNTIF(Input!I$15:I$17,D105)+COUNTIF(Input!L$15:L$17,D105)+COUNTIF(Input!O$15:O$17,D105)+COUNTIF(Input!R$15:R$17,D105)</f>
        <v>0</v>
      </c>
    </row>
    <row r="106" spans="1:5" x14ac:dyDescent="0.35">
      <c r="A106" s="19">
        <v>105</v>
      </c>
      <c r="B106" s="2">
        <f>COUNTIF(Input!B$3:B$10,A106)+COUNTIF(Input!E$3:E$10,A106)+COUNTIF(Input!H$3:H$10,A106)+COUNTIF(Input!K$3:K$10,A106)+COUNTIF(Input!N$3:N$10,A106)+COUNTIF(Input!Q$3:Q$10,A106)+COUNTIF(Input!B$15:B$20,A106)+COUNTIF(Input!E$15:E$20,A106)+COUNTIF(Input!H$15:H$20,A106)+COUNTIF(Input!K$15:K$20,A106)+COUNTIF(Input!N$15:N$20,A106)+COUNTIF(Input!Q$15:Q$20,A106)</f>
        <v>0</v>
      </c>
      <c r="D106" s="19">
        <v>105</v>
      </c>
      <c r="E106" s="2">
        <f>COUNTIF(Input!C$3:C$6,D106)+COUNTIF(Input!F$3:F$6,D106)+COUNTIF(Input!I$3:I$6,D106)+COUNTIF(Input!L$3:L$6,D106)+COUNTIF(Input!O$3:O$6,D106)+COUNTIF(Input!R$3:R$6,D106)+COUNTIF(Input!C$15:C$16,D106)+COUNTIF(Input!F$15:F$17,D106)+COUNTIF(Input!I$15:I$17,D106)+COUNTIF(Input!L$15:L$17,D106)+COUNTIF(Input!O$15:O$17,D106)+COUNTIF(Input!R$15:R$17,D106)</f>
        <v>0</v>
      </c>
    </row>
    <row r="107" spans="1:5" x14ac:dyDescent="0.35">
      <c r="A107" s="19">
        <v>106</v>
      </c>
      <c r="B107" s="2">
        <f>COUNTIF(Input!B$3:B$10,A107)+COUNTIF(Input!E$3:E$10,A107)+COUNTIF(Input!H$3:H$10,A107)+COUNTIF(Input!K$3:K$10,A107)+COUNTIF(Input!N$3:N$10,A107)+COUNTIF(Input!Q$3:Q$10,A107)+COUNTIF(Input!B$15:B$20,A107)+COUNTIF(Input!E$15:E$20,A107)+COUNTIF(Input!H$15:H$20,A107)+COUNTIF(Input!K$15:K$20,A107)+COUNTIF(Input!N$15:N$20,A107)+COUNTIF(Input!Q$15:Q$20,A107)</f>
        <v>0</v>
      </c>
      <c r="D107" s="19">
        <v>106</v>
      </c>
      <c r="E107" s="2">
        <f>COUNTIF(Input!C$3:C$6,D107)+COUNTIF(Input!F$3:F$6,D107)+COUNTIF(Input!I$3:I$6,D107)+COUNTIF(Input!L$3:L$6,D107)+COUNTIF(Input!O$3:O$6,D107)+COUNTIF(Input!R$3:R$6,D107)+COUNTIF(Input!C$15:C$16,D107)+COUNTIF(Input!F$15:F$17,D107)+COUNTIF(Input!I$15:I$17,D107)+COUNTIF(Input!L$15:L$17,D107)+COUNTIF(Input!O$15:O$17,D107)+COUNTIF(Input!R$15:R$17,D107)</f>
        <v>0</v>
      </c>
    </row>
    <row r="108" spans="1:5" x14ac:dyDescent="0.35">
      <c r="A108" s="19">
        <v>107</v>
      </c>
      <c r="B108" s="2">
        <f>COUNTIF(Input!B$3:B$10,A108)+COUNTIF(Input!E$3:E$10,A108)+COUNTIF(Input!H$3:H$10,A108)+COUNTIF(Input!K$3:K$10,A108)+COUNTIF(Input!N$3:N$10,A108)+COUNTIF(Input!Q$3:Q$10,A108)+COUNTIF(Input!B$15:B$20,A108)+COUNTIF(Input!E$15:E$20,A108)+COUNTIF(Input!H$15:H$20,A108)+COUNTIF(Input!K$15:K$20,A108)+COUNTIF(Input!N$15:N$20,A108)+COUNTIF(Input!Q$15:Q$20,A108)</f>
        <v>1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0</v>
      </c>
    </row>
    <row r="109" spans="1:5" x14ac:dyDescent="0.35">
      <c r="A109" s="19">
        <v>108</v>
      </c>
      <c r="B109" s="2">
        <f>COUNTIF(Input!B$3:B$10,A109)+COUNTIF(Input!E$3:E$10,A109)+COUNTIF(Input!H$3:H$10,A109)+COUNTIF(Input!K$3:K$10,A109)+COUNTIF(Input!N$3:N$10,A109)+COUNTIF(Input!Q$3:Q$10,A109)+COUNTIF(Input!B$15:B$20,A109)+COUNTIF(Input!E$15:E$20,A109)+COUNTIF(Input!H$15:H$20,A109)+COUNTIF(Input!K$15:K$20,A109)+COUNTIF(Input!N$15:N$20,A109)+COUNTIF(Input!Q$15:Q$20,A109)</f>
        <v>0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35">
      <c r="A110" s="19">
        <v>109</v>
      </c>
      <c r="B110" s="2">
        <f>COUNTIF(Input!B$3:B$10,A110)+COUNTIF(Input!E$3:E$10,A110)+COUNTIF(Input!H$3:H$10,A110)+COUNTIF(Input!K$3:K$10,A110)+COUNTIF(Input!N$3:N$10,A110)+COUNTIF(Input!Q$3:Q$10,A110)+COUNTIF(Input!B$15:B$20,A110)+COUNTIF(Input!E$15:E$20,A110)+COUNTIF(Input!H$15:H$20,A110)+COUNTIF(Input!K$15:K$20,A110)+COUNTIF(Input!N$15:N$20,A110)+COUNTIF(Input!Q$15:Q$20,A110)</f>
        <v>0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35">
      <c r="A111" s="19">
        <v>110</v>
      </c>
      <c r="B111" s="2">
        <f>COUNTIF(Input!B$3:B$10,A111)+COUNTIF(Input!E$3:E$10,A111)+COUNTIF(Input!H$3:H$10,A111)+COUNTIF(Input!K$3:K$10,A111)+COUNTIF(Input!N$3:N$10,A111)+COUNTIF(Input!Q$3:Q$10,A111)+COUNTIF(Input!B$15:B$20,A111)+COUNTIF(Input!E$15:E$20,A111)+COUNTIF(Input!H$15:H$20,A111)+COUNTIF(Input!K$15:K$20,A111)+COUNTIF(Input!N$15:N$20,A111)+COUNTIF(Input!Q$15:Q$20,A111)</f>
        <v>0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35">
      <c r="A112" s="19">
        <v>111</v>
      </c>
      <c r="B112" s="2">
        <f>COUNTIF(Input!B$3:B$10,A112)+COUNTIF(Input!E$3:E$10,A112)+COUNTIF(Input!H$3:H$10,A112)+COUNTIF(Input!K$3:K$10,A112)+COUNTIF(Input!N$3:N$10,A112)+COUNTIF(Input!Q$3:Q$10,A112)+COUNTIF(Input!B$15:B$20,A112)+COUNTIF(Input!E$15:E$20,A112)+COUNTIF(Input!H$15:H$20,A112)+COUNTIF(Input!K$15:K$20,A112)+COUNTIF(Input!N$15:N$20,A112)+COUNTIF(Input!Q$15:Q$20,A112)</f>
        <v>0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35">
      <c r="A113" s="19">
        <v>112</v>
      </c>
      <c r="B113" s="2">
        <f>COUNTIF(Input!B$3:B$10,A113)+COUNTIF(Input!E$3:E$10,A113)+COUNTIF(Input!H$3:H$10,A113)+COUNTIF(Input!K$3:K$10,A113)+COUNTIF(Input!N$3:N$10,A113)+COUNTIF(Input!Q$3:Q$10,A113)+COUNTIF(Input!B$15:B$20,A113)+COUNTIF(Input!E$15:E$20,A113)+COUNTIF(Input!H$15:H$20,A113)+COUNTIF(Input!K$15:K$20,A113)+COUNTIF(Input!N$15:N$20,A113)+COUNTIF(Input!Q$15:Q$20,A113)</f>
        <v>1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35">
      <c r="A114" s="19">
        <v>113</v>
      </c>
      <c r="B114" s="2">
        <f>COUNTIF(Input!B$3:B$10,A114)+COUNTIF(Input!E$3:E$10,A114)+COUNTIF(Input!H$3:H$10,A114)+COUNTIF(Input!K$3:K$10,A114)+COUNTIF(Input!N$3:N$10,A114)+COUNTIF(Input!Q$3:Q$10,A114)+COUNTIF(Input!B$15:B$20,A114)+COUNTIF(Input!E$15:E$20,A114)+COUNTIF(Input!H$15:H$20,A114)+COUNTIF(Input!K$15:K$20,A114)+COUNTIF(Input!N$15:N$20,A114)+COUNTIF(Input!Q$15:Q$20,A114)</f>
        <v>0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35">
      <c r="A115" s="19">
        <v>114</v>
      </c>
      <c r="B115" s="2">
        <f>COUNTIF(Input!B$3:B$10,A115)+COUNTIF(Input!E$3:E$10,A115)+COUNTIF(Input!H$3:H$10,A115)+COUNTIF(Input!K$3:K$10,A115)+COUNTIF(Input!N$3:N$10,A115)+COUNTIF(Input!Q$3:Q$10,A115)+COUNTIF(Input!B$15:B$20,A115)+COUNTIF(Input!E$15:E$20,A115)+COUNTIF(Input!H$15:H$20,A115)+COUNTIF(Input!K$15:K$20,A115)+COUNTIF(Input!N$15:N$20,A115)+COUNTIF(Input!Q$15:Q$20,A115)</f>
        <v>0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35">
      <c r="A116" s="19">
        <v>115</v>
      </c>
      <c r="B116" s="2">
        <f>COUNTIF(Input!B$3:B$10,A116)+COUNTIF(Input!E$3:E$10,A116)+COUNTIF(Input!H$3:H$10,A116)+COUNTIF(Input!K$3:K$10,A116)+COUNTIF(Input!N$3:N$10,A116)+COUNTIF(Input!Q$3:Q$10,A116)+COUNTIF(Input!B$15:B$20,A116)+COUNTIF(Input!E$15:E$20,A116)+COUNTIF(Input!H$15:H$20,A116)+COUNTIF(Input!K$15:K$20,A116)+COUNTIF(Input!N$15:N$20,A116)+COUNTIF(Input!Q$15:Q$20,A116)</f>
        <v>10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35">
      <c r="A117" s="19">
        <v>116</v>
      </c>
      <c r="B117" s="2">
        <f>COUNTIF(Input!B$3:B$10,A117)+COUNTIF(Input!E$3:E$10,A117)+COUNTIF(Input!H$3:H$10,A117)+COUNTIF(Input!K$3:K$10,A117)+COUNTIF(Input!N$3:N$10,A117)+COUNTIF(Input!Q$3:Q$10,A117)+COUNTIF(Input!B$15:B$20,A117)+COUNTIF(Input!E$15:E$20,A117)+COUNTIF(Input!H$15:H$20,A117)+COUNTIF(Input!K$15:K$20,A117)+COUNTIF(Input!N$15:N$20,A117)+COUNTIF(Input!Q$15:Q$20,A117)</f>
        <v>0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35">
      <c r="A118" s="19">
        <v>117</v>
      </c>
      <c r="B118" s="2">
        <f>COUNTIF(Input!B$3:B$10,A118)+COUNTIF(Input!E$3:E$10,A118)+COUNTIF(Input!H$3:H$10,A118)+COUNTIF(Input!K$3:K$10,A118)+COUNTIF(Input!N$3:N$10,A118)+COUNTIF(Input!Q$3:Q$10,A118)+COUNTIF(Input!B$15:B$20,A118)+COUNTIF(Input!E$15:E$20,A118)+COUNTIF(Input!H$15:H$20,A118)+COUNTIF(Input!K$15:K$20,A118)+COUNTIF(Input!N$15:N$20,A118)+COUNTIF(Input!Q$15:Q$20,A118)</f>
        <v>0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3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0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35">
      <c r="A120" s="19">
        <v>119</v>
      </c>
      <c r="B120" s="2">
        <f>COUNTIF(Input!B$3:B$10,A120)+COUNTIF(Input!E$3:E$10,A120)+COUNTIF(Input!H$3:H$10,A120)+COUNTIF(Input!K$3:K$10,A120)+COUNTIF(Input!N$3:N$10,A120)+COUNTIF(Input!Q$3:Q$10,A120)+COUNTIF(Input!B$15:B$20,A120)+COUNTIF(Input!E$15:E$20,A120)+COUNTIF(Input!H$15:H$20,A120)+COUNTIF(Input!K$15:K$20,A120)+COUNTIF(Input!N$15:N$20,A120)+COUNTIF(Input!Q$15:Q$20,A120)</f>
        <v>0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3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0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35">
      <c r="A122" s="19">
        <v>121</v>
      </c>
      <c r="B122" s="2">
        <f>COUNTIF(Input!B$3:B$10,A122)+COUNTIF(Input!E$3:E$10,A122)+COUNTIF(Input!H$3:H$10,A122)+COUNTIF(Input!K$3:K$10,A122)+COUNTIF(Input!N$3:N$10,A122)+COUNTIF(Input!Q$3:Q$10,A122)+COUNTIF(Input!B$15:B$20,A122)+COUNTIF(Input!E$15:E$20,A122)+COUNTIF(Input!H$15:H$20,A122)+COUNTIF(Input!K$15:K$20,A122)+COUNTIF(Input!N$15:N$20,A122)+COUNTIF(Input!Q$15:Q$20,A122)</f>
        <v>0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35">
      <c r="A123" s="19">
        <v>122</v>
      </c>
      <c r="B123" s="2">
        <f>COUNTIF(Input!B$3:B$10,A123)+COUNTIF(Input!E$3:E$10,A123)+COUNTIF(Input!H$3:H$10,A123)+COUNTIF(Input!K$3:K$10,A123)+COUNTIF(Input!N$3:N$10,A123)+COUNTIF(Input!Q$3:Q$10,A123)+COUNTIF(Input!B$15:B$20,A123)+COUNTIF(Input!E$15:E$20,A123)+COUNTIF(Input!H$15:H$20,A123)+COUNTIF(Input!K$15:K$20,A123)+COUNTIF(Input!N$15:N$20,A123)+COUNTIF(Input!Q$15:Q$20,A123)</f>
        <v>0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35">
      <c r="A124" s="19">
        <v>123</v>
      </c>
      <c r="B124" s="2">
        <f>COUNTIF(Input!B$3:B$10,A124)+COUNTIF(Input!E$3:E$10,A124)+COUNTIF(Input!H$3:H$10,A124)+COUNTIF(Input!K$3:K$10,A124)+COUNTIF(Input!N$3:N$10,A124)+COUNTIF(Input!Q$3:Q$10,A124)+COUNTIF(Input!B$15:B$20,A124)+COUNTIF(Input!E$15:E$20,A124)+COUNTIF(Input!H$15:H$20,A124)+COUNTIF(Input!K$15:K$20,A124)+COUNTIF(Input!N$15:N$20,A124)+COUNTIF(Input!Q$15:Q$20,A124)</f>
        <v>0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35">
      <c r="A125" s="19">
        <v>124</v>
      </c>
      <c r="B125" s="2">
        <f>COUNTIF(Input!B$3:B$10,A125)+COUNTIF(Input!E$3:E$10,A125)+COUNTIF(Input!H$3:H$10,A125)+COUNTIF(Input!K$3:K$10,A125)+COUNTIF(Input!N$3:N$10,A125)+COUNTIF(Input!Q$3:Q$10,A125)+COUNTIF(Input!B$15:B$20,A125)+COUNTIF(Input!E$15:E$20,A125)+COUNTIF(Input!H$15:H$20,A125)+COUNTIF(Input!K$15:K$20,A125)+COUNTIF(Input!N$15:N$20,A125)+COUNTIF(Input!Q$15:Q$20,A125)</f>
        <v>0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35">
      <c r="A126" s="19">
        <v>125</v>
      </c>
      <c r="B126" s="2">
        <f>COUNTIF(Input!B$3:B$10,A126)+COUNTIF(Input!E$3:E$10,A126)+COUNTIF(Input!H$3:H$10,A126)+COUNTIF(Input!K$3:K$10,A126)+COUNTIF(Input!N$3:N$10,A126)+COUNTIF(Input!Q$3:Q$10,A126)+COUNTIF(Input!B$15:B$20,A126)+COUNTIF(Input!E$15:E$20,A126)+COUNTIF(Input!H$15:H$20,A126)+COUNTIF(Input!K$15:K$20,A126)+COUNTIF(Input!N$15:N$20,A126)+COUNTIF(Input!Q$15:Q$20,A126)</f>
        <v>0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3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0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35">
      <c r="A128" s="19">
        <v>127</v>
      </c>
      <c r="B128" s="2">
        <f>COUNTIF(Input!B$3:B$10,A128)+COUNTIF(Input!E$3:E$10,A128)+COUNTIF(Input!H$3:H$10,A128)+COUNTIF(Input!K$3:K$10,A128)+COUNTIF(Input!N$3:N$10,A128)+COUNTIF(Input!Q$3:Q$10,A128)+COUNTIF(Input!B$15:B$20,A128)+COUNTIF(Input!E$15:E$20,A128)+COUNTIF(Input!H$15:H$20,A128)+COUNTIF(Input!K$15:K$20,A128)+COUNTIF(Input!N$15:N$20,A128)+COUNTIF(Input!Q$15:Q$20,A128)</f>
        <v>0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3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0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3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0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35">
      <c r="A131" s="19">
        <v>130</v>
      </c>
      <c r="B131" s="2">
        <f>COUNTIF(Input!B$3:B$10,A131)+COUNTIF(Input!E$3:E$10,A131)+COUNTIF(Input!H$3:H$10,A131)+COUNTIF(Input!K$3:K$10,A131)+COUNTIF(Input!N$3:N$10,A131)+COUNTIF(Input!Q$3:Q$10,A131)+COUNTIF(Input!B$15:B$20,A131)+COUNTIF(Input!E$15:E$20,A131)+COUNTIF(Input!H$15:H$20,A131)+COUNTIF(Input!K$15:K$20,A131)+COUNTIF(Input!N$15:N$20,A131)+COUNTIF(Input!Q$15:Q$20,A131)</f>
        <v>0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35">
      <c r="A132" s="19">
        <v>131</v>
      </c>
      <c r="B132" s="2">
        <f>COUNTIF(Input!B$3:B$10,A132)+COUNTIF(Input!E$3:E$10,A132)+COUNTIF(Input!H$3:H$10,A132)+COUNTIF(Input!K$3:K$10,A132)+COUNTIF(Input!N$3:N$10,A132)+COUNTIF(Input!Q$3:Q$10,A132)+COUNTIF(Input!B$15:B$20,A132)+COUNTIF(Input!E$15:E$20,A132)+COUNTIF(Input!H$15:H$20,A132)+COUNTIF(Input!K$15:K$20,A132)+COUNTIF(Input!N$15:N$20,A132)+COUNTIF(Input!Q$15:Q$20,A132)</f>
        <v>0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35">
      <c r="A133" s="19">
        <v>132</v>
      </c>
      <c r="B133" s="2">
        <f>COUNTIF(Input!B$3:B$10,A133)+COUNTIF(Input!E$3:E$10,A133)+COUNTIF(Input!H$3:H$10,A133)+COUNTIF(Input!K$3:K$10,A133)+COUNTIF(Input!N$3:N$10,A133)+COUNTIF(Input!Q$3:Q$10,A133)+COUNTIF(Input!B$15:B$20,A133)+COUNTIF(Input!E$15:E$20,A133)+COUNTIF(Input!H$15:H$20,A133)+COUNTIF(Input!K$15:K$20,A133)+COUNTIF(Input!N$15:N$20,A133)+COUNTIF(Input!Q$15:Q$20,A133)</f>
        <v>0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35">
      <c r="A134" s="19">
        <v>133</v>
      </c>
      <c r="B134" s="2">
        <f>COUNTIF(Input!B$3:B$10,A134)+COUNTIF(Input!E$3:E$10,A134)+COUNTIF(Input!H$3:H$10,A134)+COUNTIF(Input!K$3:K$10,A134)+COUNTIF(Input!N$3:N$10,A134)+COUNTIF(Input!Q$3:Q$10,A134)+COUNTIF(Input!B$15:B$20,A134)+COUNTIF(Input!E$15:E$20,A134)+COUNTIF(Input!H$15:H$20,A134)+COUNTIF(Input!K$15:K$20,A134)+COUNTIF(Input!N$15:N$20,A134)+COUNTIF(Input!Q$15:Q$20,A134)</f>
        <v>0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35">
      <c r="A135" s="19">
        <v>134</v>
      </c>
      <c r="B135" s="2">
        <f>COUNTIF(Input!B$3:B$10,A135)+COUNTIF(Input!E$3:E$10,A135)+COUNTIF(Input!H$3:H$10,A135)+COUNTIF(Input!K$3:K$10,A135)+COUNTIF(Input!N$3:N$10,A135)+COUNTIF(Input!Q$3:Q$10,A135)+COUNTIF(Input!B$15:B$20,A135)+COUNTIF(Input!E$15:E$20,A135)+COUNTIF(Input!H$15:H$20,A135)+COUNTIF(Input!K$15:K$20,A135)+COUNTIF(Input!N$15:N$20,A135)+COUNTIF(Input!Q$15:Q$20,A135)</f>
        <v>0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35">
      <c r="A136" s="19">
        <v>135</v>
      </c>
      <c r="B136" s="2">
        <f>COUNTIF(Input!B$3:B$10,A136)+COUNTIF(Input!E$3:E$10,A136)+COUNTIF(Input!H$3:H$10,A136)+COUNTIF(Input!K$3:K$10,A136)+COUNTIF(Input!N$3:N$10,A136)+COUNTIF(Input!Q$3:Q$10,A136)+COUNTIF(Input!B$15:B$20,A136)+COUNTIF(Input!E$15:E$20,A136)+COUNTIF(Input!H$15:H$20,A136)+COUNTIF(Input!K$15:K$20,A136)+COUNTIF(Input!N$15:N$20,A136)+COUNTIF(Input!Q$15:Q$20,A136)</f>
        <v>0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35">
      <c r="A137" s="19">
        <v>136</v>
      </c>
      <c r="B137" s="2">
        <f>COUNTIF(Input!B$3:B$10,A137)+COUNTIF(Input!E$3:E$10,A137)+COUNTIF(Input!H$3:H$10,A137)+COUNTIF(Input!K$3:K$10,A137)+COUNTIF(Input!N$3:N$10,A137)+COUNTIF(Input!Q$3:Q$10,A137)+COUNTIF(Input!B$15:B$20,A137)+COUNTIF(Input!E$15:E$20,A137)+COUNTIF(Input!H$15:H$20,A137)+COUNTIF(Input!K$15:K$20,A137)+COUNTIF(Input!N$15:N$20,A137)+COUNTIF(Input!Q$15:Q$20,A137)</f>
        <v>0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35">
      <c r="A138" s="19">
        <v>137</v>
      </c>
      <c r="B138" s="2">
        <f>COUNTIF(Input!B$3:B$10,A138)+COUNTIF(Input!E$3:E$10,A138)+COUNTIF(Input!H$3:H$10,A138)+COUNTIF(Input!K$3:K$10,A138)+COUNTIF(Input!N$3:N$10,A138)+COUNTIF(Input!Q$3:Q$10,A138)+COUNTIF(Input!B$15:B$20,A138)+COUNTIF(Input!E$15:E$20,A138)+COUNTIF(Input!H$15:H$20,A138)+COUNTIF(Input!K$15:K$20,A138)+COUNTIF(Input!N$15:N$20,A138)+COUNTIF(Input!Q$15:Q$20,A138)</f>
        <v>0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35">
      <c r="A139" s="19">
        <v>138</v>
      </c>
      <c r="B139" s="2">
        <f>COUNTIF(Input!B$3:B$10,A139)+COUNTIF(Input!E$3:E$10,A139)+COUNTIF(Input!H$3:H$10,A139)+COUNTIF(Input!K$3:K$10,A139)+COUNTIF(Input!N$3:N$10,A139)+COUNTIF(Input!Q$3:Q$10,A139)+COUNTIF(Input!B$15:B$20,A139)+COUNTIF(Input!E$15:E$20,A139)+COUNTIF(Input!H$15:H$20,A139)+COUNTIF(Input!K$15:K$20,A139)+COUNTIF(Input!N$15:N$20,A139)+COUNTIF(Input!Q$15:Q$20,A139)</f>
        <v>0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3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0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35">
      <c r="A141" s="19">
        <v>140</v>
      </c>
      <c r="B141" s="2">
        <f>COUNTIF(Input!B$3:B$10,A141)+COUNTIF(Input!E$3:E$10,A141)+COUNTIF(Input!H$3:H$10,A141)+COUNTIF(Input!K$3:K$10,A141)+COUNTIF(Input!N$3:N$10,A141)+COUNTIF(Input!Q$3:Q$10,A141)+COUNTIF(Input!B$15:B$20,A141)+COUNTIF(Input!E$15:E$20,A141)+COUNTIF(Input!H$15:H$20,A141)+COUNTIF(Input!K$15:K$20,A141)+COUNTIF(Input!N$15:N$20,A141)+COUNTIF(Input!Q$15:Q$20,A141)</f>
        <v>0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35">
      <c r="A142" s="19">
        <v>141</v>
      </c>
      <c r="B142" s="2">
        <f>COUNTIF(Input!B$3:B$10,A142)+COUNTIF(Input!E$3:E$10,A142)+COUNTIF(Input!H$3:H$10,A142)+COUNTIF(Input!K$3:K$10,A142)+COUNTIF(Input!N$3:N$10,A142)+COUNTIF(Input!Q$3:Q$10,A142)+COUNTIF(Input!B$15:B$20,A142)+COUNTIF(Input!E$15:E$20,A142)+COUNTIF(Input!H$15:H$20,A142)+COUNTIF(Input!K$15:K$20,A142)+COUNTIF(Input!N$15:N$20,A142)+COUNTIF(Input!Q$15:Q$20,A142)</f>
        <v>0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35">
      <c r="A143" s="19">
        <v>142</v>
      </c>
      <c r="B143" s="2">
        <f>COUNTIF(Input!B$3:B$10,A143)+COUNTIF(Input!E$3:E$10,A143)+COUNTIF(Input!H$3:H$10,A143)+COUNTIF(Input!K$3:K$10,A143)+COUNTIF(Input!N$3:N$10,A143)+COUNTIF(Input!Q$3:Q$10,A143)+COUNTIF(Input!B$15:B$20,A143)+COUNTIF(Input!E$15:E$20,A143)+COUNTIF(Input!H$15:H$20,A143)+COUNTIF(Input!K$15:K$20,A143)+COUNTIF(Input!N$15:N$20,A143)+COUNTIF(Input!Q$15:Q$20,A143)</f>
        <v>0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35">
      <c r="A144" s="19">
        <v>143</v>
      </c>
      <c r="B144" s="2">
        <f>COUNTIF(Input!B$3:B$10,A144)+COUNTIF(Input!E$3:E$10,A144)+COUNTIF(Input!H$3:H$10,A144)+COUNTIF(Input!K$3:K$10,A144)+COUNTIF(Input!N$3:N$10,A144)+COUNTIF(Input!Q$3:Q$10,A144)+COUNTIF(Input!B$15:B$20,A144)+COUNTIF(Input!E$15:E$20,A144)+COUNTIF(Input!H$15:H$20,A144)+COUNTIF(Input!K$15:K$20,A144)+COUNTIF(Input!N$15:N$20,A144)+COUNTIF(Input!Q$15:Q$20,A144)</f>
        <v>0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35">
      <c r="A145" s="19">
        <v>144</v>
      </c>
      <c r="B145" s="2">
        <f>COUNTIF(Input!B$3:B$10,A145)+COUNTIF(Input!E$3:E$10,A145)+COUNTIF(Input!H$3:H$10,A145)+COUNTIF(Input!K$3:K$10,A145)+COUNTIF(Input!N$3:N$10,A145)+COUNTIF(Input!Q$3:Q$10,A145)+COUNTIF(Input!B$15:B$20,A145)+COUNTIF(Input!E$15:E$20,A145)+COUNTIF(Input!H$15:H$20,A145)+COUNTIF(Input!K$15:K$20,A145)+COUNTIF(Input!N$15:N$20,A145)+COUNTIF(Input!Q$15:Q$20,A145)</f>
        <v>0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3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0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3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0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35">
      <c r="A148" s="19">
        <v>147</v>
      </c>
      <c r="B148" s="2">
        <f>COUNTIF(Input!B$3:B$10,A148)+COUNTIF(Input!E$3:E$10,A148)+COUNTIF(Input!H$3:H$10,A148)+COUNTIF(Input!K$3:K$10,A148)+COUNTIF(Input!N$3:N$10,A148)+COUNTIF(Input!Q$3:Q$10,A148)+COUNTIF(Input!B$15:B$20,A148)+COUNTIF(Input!E$15:E$20,A148)+COUNTIF(Input!H$15:H$20,A148)+COUNTIF(Input!K$15:K$20,A148)+COUNTIF(Input!N$15:N$20,A148)+COUNTIF(Input!Q$15:Q$20,A148)</f>
        <v>0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35">
      <c r="A149" s="19">
        <v>148</v>
      </c>
      <c r="B149" s="2">
        <f>COUNTIF(Input!B$3:B$10,A149)+COUNTIF(Input!E$3:E$10,A149)+COUNTIF(Input!H$3:H$10,A149)+COUNTIF(Input!K$3:K$10,A149)+COUNTIF(Input!N$3:N$10,A149)+COUNTIF(Input!Q$3:Q$10,A149)+COUNTIF(Input!B$15:B$20,A149)+COUNTIF(Input!E$15:E$20,A149)+COUNTIF(Input!H$15:H$20,A149)+COUNTIF(Input!K$15:K$20,A149)+COUNTIF(Input!N$15:N$20,A149)+COUNTIF(Input!Q$15:Q$20,A149)</f>
        <v>0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35">
      <c r="A150" s="19">
        <v>149</v>
      </c>
      <c r="B150" s="2">
        <f>COUNTIF(Input!B$3:B$10,A150)+COUNTIF(Input!E$3:E$10,A150)+COUNTIF(Input!H$3:H$10,A150)+COUNTIF(Input!K$3:K$10,A150)+COUNTIF(Input!N$3:N$10,A150)+COUNTIF(Input!Q$3:Q$10,A150)+COUNTIF(Input!B$15:B$20,A150)+COUNTIF(Input!E$15:E$20,A150)+COUNTIF(Input!H$15:H$20,A150)+COUNTIF(Input!K$15:K$20,A150)+COUNTIF(Input!N$15:N$20,A150)+COUNTIF(Input!Q$15:Q$20,A150)</f>
        <v>0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3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0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35">
      <c r="A152" s="19">
        <v>151</v>
      </c>
      <c r="B152" s="2">
        <f>COUNTIF(Input!B$3:B$10,A152)+COUNTIF(Input!E$3:E$10,A152)+COUNTIF(Input!H$3:H$10,A152)+COUNTIF(Input!K$3:K$10,A152)+COUNTIF(Input!N$3:N$10,A152)+COUNTIF(Input!Q$3:Q$10,A152)+COUNTIF(Input!B$15:B$20,A152)+COUNTIF(Input!E$15:E$20,A152)+COUNTIF(Input!H$15:H$20,A152)+COUNTIF(Input!K$15:K$20,A152)+COUNTIF(Input!N$15:N$20,A152)+COUNTIF(Input!Q$15:Q$20,A152)</f>
        <v>0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3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0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35">
      <c r="A154" s="19">
        <v>153</v>
      </c>
      <c r="B154" s="2">
        <f>COUNTIF(Input!B$3:B$10,A154)+COUNTIF(Input!E$3:E$10,A154)+COUNTIF(Input!H$3:H$10,A154)+COUNTIF(Input!K$3:K$10,A154)+COUNTIF(Input!N$3:N$10,A154)+COUNTIF(Input!Q$3:Q$10,A154)+COUNTIF(Input!B$15:B$20,A154)+COUNTIF(Input!E$15:E$20,A154)+COUNTIF(Input!H$15:H$20,A154)+COUNTIF(Input!K$15:K$20,A154)+COUNTIF(Input!N$15:N$20,A154)+COUNTIF(Input!Q$15:Q$20,A154)</f>
        <v>0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35">
      <c r="A155" s="19">
        <v>154</v>
      </c>
      <c r="B155" s="2">
        <f>COUNTIF(Input!B$3:B$10,A155)+COUNTIF(Input!E$3:E$10,A155)+COUNTIF(Input!H$3:H$10,A155)+COUNTIF(Input!K$3:K$10,A155)+COUNTIF(Input!N$3:N$10,A155)+COUNTIF(Input!Q$3:Q$10,A155)+COUNTIF(Input!B$15:B$20,A155)+COUNTIF(Input!E$15:E$20,A155)+COUNTIF(Input!H$15:H$20,A155)+COUNTIF(Input!K$15:K$20,A155)+COUNTIF(Input!N$15:N$20,A155)+COUNTIF(Input!Q$15:Q$20,A155)</f>
        <v>0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35">
      <c r="A156" s="19">
        <v>155</v>
      </c>
      <c r="B156" s="2">
        <f>COUNTIF(Input!B$3:B$10,A156)+COUNTIF(Input!E$3:E$10,A156)+COUNTIF(Input!H$3:H$10,A156)+COUNTIF(Input!K$3:K$10,A156)+COUNTIF(Input!N$3:N$10,A156)+COUNTIF(Input!Q$3:Q$10,A156)+COUNTIF(Input!B$15:B$20,A156)+COUNTIF(Input!E$15:E$20,A156)+COUNTIF(Input!H$15:H$20,A156)+COUNTIF(Input!K$15:K$20,A156)+COUNTIF(Input!N$15:N$20,A156)+COUNTIF(Input!Q$15:Q$20,A156)</f>
        <v>0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35">
      <c r="A157" s="19">
        <v>156</v>
      </c>
      <c r="B157" s="2">
        <f>COUNTIF(Input!B$3:B$10,A157)+COUNTIF(Input!E$3:E$10,A157)+COUNTIF(Input!H$3:H$10,A157)+COUNTIF(Input!K$3:K$10,A157)+COUNTIF(Input!N$3:N$10,A157)+COUNTIF(Input!Q$3:Q$10,A157)+COUNTIF(Input!B$15:B$20,A157)+COUNTIF(Input!E$15:E$20,A157)+COUNTIF(Input!H$15:H$20,A157)+COUNTIF(Input!K$15:K$20,A157)+COUNTIF(Input!N$15:N$20,A157)+COUNTIF(Input!Q$15:Q$20,A157)</f>
        <v>0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35">
      <c r="A158" s="19">
        <v>157</v>
      </c>
      <c r="B158" s="2">
        <f>COUNTIF(Input!B$3:B$10,A158)+COUNTIF(Input!E$3:E$10,A158)+COUNTIF(Input!H$3:H$10,A158)+COUNTIF(Input!K$3:K$10,A158)+COUNTIF(Input!N$3:N$10,A158)+COUNTIF(Input!Q$3:Q$10,A158)+COUNTIF(Input!B$15:B$20,A158)+COUNTIF(Input!E$15:E$20,A158)+COUNTIF(Input!H$15:H$20,A158)+COUNTIF(Input!K$15:K$20,A158)+COUNTIF(Input!N$15:N$20,A158)+COUNTIF(Input!Q$15:Q$20,A158)</f>
        <v>0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3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0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35">
      <c r="A160" s="19">
        <v>159</v>
      </c>
      <c r="B160" s="2">
        <f>COUNTIF(Input!B$3:B$10,A160)+COUNTIF(Input!E$3:E$10,A160)+COUNTIF(Input!H$3:H$10,A160)+COUNTIF(Input!K$3:K$10,A160)+COUNTIF(Input!N$3:N$10,A160)+COUNTIF(Input!Q$3:Q$10,A160)+COUNTIF(Input!B$15:B$20,A160)+COUNTIF(Input!E$15:E$20,A160)+COUNTIF(Input!H$15:H$20,A160)+COUNTIF(Input!K$15:K$20,A160)+COUNTIF(Input!N$15:N$20,A160)+COUNTIF(Input!Q$15:Q$20,A160)</f>
        <v>0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35">
      <c r="A161" s="19">
        <v>160</v>
      </c>
      <c r="B161" s="2">
        <f>COUNTIF(Input!B$3:B$10,A161)+COUNTIF(Input!E$3:E$10,A161)+COUNTIF(Input!H$3:H$10,A161)+COUNTIF(Input!K$3:K$10,A161)+COUNTIF(Input!N$3:N$10,A161)+COUNTIF(Input!Q$3:Q$10,A161)+COUNTIF(Input!B$15:B$20,A161)+COUNTIF(Input!E$15:E$20,A161)+COUNTIF(Input!H$15:H$20,A161)+COUNTIF(Input!K$15:K$20,A161)+COUNTIF(Input!N$15:N$20,A161)+COUNTIF(Input!Q$15:Q$20,A161)</f>
        <v>0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35">
      <c r="A162" s="19">
        <v>161</v>
      </c>
      <c r="B162" s="2">
        <f>COUNTIF(Input!B$3:B$10,A162)+COUNTIF(Input!E$3:E$10,A162)+COUNTIF(Input!H$3:H$10,A162)+COUNTIF(Input!K$3:K$10,A162)+COUNTIF(Input!N$3:N$10,A162)+COUNTIF(Input!Q$3:Q$10,A162)+COUNTIF(Input!B$15:B$20,A162)+COUNTIF(Input!E$15:E$20,A162)+COUNTIF(Input!H$15:H$20,A162)+COUNTIF(Input!K$15:K$20,A162)+COUNTIF(Input!N$15:N$20,A162)+COUNTIF(Input!Q$15:Q$20,A162)</f>
        <v>0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35">
      <c r="A163" s="19">
        <v>162</v>
      </c>
      <c r="B163" s="2">
        <f>COUNTIF(Input!B$3:B$10,A163)+COUNTIF(Input!E$3:E$10,A163)+COUNTIF(Input!H$3:H$10,A163)+COUNTIF(Input!K$3:K$10,A163)+COUNTIF(Input!N$3:N$10,A163)+COUNTIF(Input!Q$3:Q$10,A163)+COUNTIF(Input!B$15:B$20,A163)+COUNTIF(Input!E$15:E$20,A163)+COUNTIF(Input!H$15:H$20,A163)+COUNTIF(Input!K$15:K$20,A163)+COUNTIF(Input!N$15:N$20,A163)+COUNTIF(Input!Q$15:Q$20,A163)</f>
        <v>0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35">
      <c r="A164" s="19">
        <v>163</v>
      </c>
      <c r="B164" s="2">
        <f>COUNTIF(Input!B$3:B$10,A164)+COUNTIF(Input!E$3:E$10,A164)+COUNTIF(Input!H$3:H$10,A164)+COUNTIF(Input!K$3:K$10,A164)+COUNTIF(Input!N$3:N$10,A164)+COUNTIF(Input!Q$3:Q$10,A164)+COUNTIF(Input!B$15:B$20,A164)+COUNTIF(Input!E$15:E$20,A164)+COUNTIF(Input!H$15:H$20,A164)+COUNTIF(Input!K$15:K$20,A164)+COUNTIF(Input!N$15:N$20,A164)+COUNTIF(Input!Q$15:Q$20,A164)</f>
        <v>0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35">
      <c r="A165" s="19">
        <v>164</v>
      </c>
      <c r="B165" s="2">
        <f>COUNTIF(Input!B$3:B$10,A165)+COUNTIF(Input!E$3:E$10,A165)+COUNTIF(Input!H$3:H$10,A165)+COUNTIF(Input!K$3:K$10,A165)+COUNTIF(Input!N$3:N$10,A165)+COUNTIF(Input!Q$3:Q$10,A165)+COUNTIF(Input!B$15:B$20,A165)+COUNTIF(Input!E$15:E$20,A165)+COUNTIF(Input!H$15:H$20,A165)+COUNTIF(Input!K$15:K$20,A165)+COUNTIF(Input!N$15:N$20,A165)+COUNTIF(Input!Q$15:Q$20,A165)</f>
        <v>0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35">
      <c r="A166" s="19">
        <v>165</v>
      </c>
      <c r="B166" s="2">
        <f>COUNTIF(Input!B$3:B$10,A166)+COUNTIF(Input!E$3:E$10,A166)+COUNTIF(Input!H$3:H$10,A166)+COUNTIF(Input!K$3:K$10,A166)+COUNTIF(Input!N$3:N$10,A166)+COUNTIF(Input!Q$3:Q$10,A166)+COUNTIF(Input!B$15:B$20,A166)+COUNTIF(Input!E$15:E$20,A166)+COUNTIF(Input!H$15:H$20,A166)+COUNTIF(Input!K$15:K$20,A166)+COUNTIF(Input!N$15:N$20,A166)+COUNTIF(Input!Q$15:Q$20,A166)</f>
        <v>0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35">
      <c r="A167" s="19">
        <v>166</v>
      </c>
      <c r="B167" s="2">
        <f>COUNTIF(Input!B$3:B$10,A167)+COUNTIF(Input!E$3:E$10,A167)+COUNTIF(Input!H$3:H$10,A167)+COUNTIF(Input!K$3:K$10,A167)+COUNTIF(Input!N$3:N$10,A167)+COUNTIF(Input!Q$3:Q$10,A167)+COUNTIF(Input!B$15:B$20,A167)+COUNTIF(Input!E$15:E$20,A167)+COUNTIF(Input!H$15:H$20,A167)+COUNTIF(Input!K$15:K$20,A167)+COUNTIF(Input!N$15:N$20,A167)+COUNTIF(Input!Q$15:Q$20,A167)</f>
        <v>0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35">
      <c r="A168" s="19">
        <v>167</v>
      </c>
      <c r="B168" s="2">
        <f>COUNTIF(Input!B$3:B$10,A168)+COUNTIF(Input!E$3:E$10,A168)+COUNTIF(Input!H$3:H$10,A168)+COUNTIF(Input!K$3:K$10,A168)+COUNTIF(Input!N$3:N$10,A168)+COUNTIF(Input!Q$3:Q$10,A168)+COUNTIF(Input!B$15:B$20,A168)+COUNTIF(Input!E$15:E$20,A168)+COUNTIF(Input!H$15:H$20,A168)+COUNTIF(Input!K$15:K$20,A168)+COUNTIF(Input!N$15:N$20,A168)+COUNTIF(Input!Q$15:Q$20,A168)</f>
        <v>0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35">
      <c r="A169" s="19">
        <v>168</v>
      </c>
      <c r="B169" s="2">
        <f>COUNTIF(Input!B$3:B$10,A169)+COUNTIF(Input!E$3:E$10,A169)+COUNTIF(Input!H$3:H$10,A169)+COUNTIF(Input!K$3:K$10,A169)+COUNTIF(Input!N$3:N$10,A169)+COUNTIF(Input!Q$3:Q$10,A169)+COUNTIF(Input!B$15:B$20,A169)+COUNTIF(Input!E$15:E$20,A169)+COUNTIF(Input!H$15:H$20,A169)+COUNTIF(Input!K$15:K$20,A169)+COUNTIF(Input!N$15:N$20,A169)+COUNTIF(Input!Q$15:Q$20,A169)</f>
        <v>0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35">
      <c r="A170" s="19">
        <v>169</v>
      </c>
      <c r="B170" s="2">
        <f>COUNTIF(Input!B$3:B$10,A170)+COUNTIF(Input!E$3:E$10,A170)+COUNTIF(Input!H$3:H$10,A170)+COUNTIF(Input!K$3:K$10,A170)+COUNTIF(Input!N$3:N$10,A170)+COUNTIF(Input!Q$3:Q$10,A170)+COUNTIF(Input!B$15:B$20,A170)+COUNTIF(Input!E$15:E$20,A170)+COUNTIF(Input!H$15:H$20,A170)+COUNTIF(Input!K$15:K$20,A170)+COUNTIF(Input!N$15:N$20,A170)+COUNTIF(Input!Q$15:Q$20,A170)</f>
        <v>0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35">
      <c r="A171" s="19">
        <v>170</v>
      </c>
      <c r="B171" s="2">
        <f>COUNTIF(Input!B$3:B$10,A171)+COUNTIF(Input!E$3:E$10,A171)+COUNTIF(Input!H$3:H$10,A171)+COUNTIF(Input!K$3:K$10,A171)+COUNTIF(Input!N$3:N$10,A171)+COUNTIF(Input!Q$3:Q$10,A171)+COUNTIF(Input!B$15:B$20,A171)+COUNTIF(Input!E$15:E$20,A171)+COUNTIF(Input!H$15:H$20,A171)+COUNTIF(Input!K$15:K$20,A171)+COUNTIF(Input!N$15:N$20,A171)+COUNTIF(Input!Q$15:Q$20,A171)</f>
        <v>0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35">
      <c r="A172" s="19">
        <v>171</v>
      </c>
      <c r="B172" s="2">
        <f>COUNTIF(Input!B$3:B$10,A172)+COUNTIF(Input!E$3:E$10,A172)+COUNTIF(Input!H$3:H$10,A172)+COUNTIF(Input!K$3:K$10,A172)+COUNTIF(Input!N$3:N$10,A172)+COUNTIF(Input!Q$3:Q$10,A172)+COUNTIF(Input!B$15:B$20,A172)+COUNTIF(Input!E$15:E$20,A172)+COUNTIF(Input!H$15:H$20,A172)+COUNTIF(Input!K$15:K$20,A172)+COUNTIF(Input!N$15:N$20,A172)+COUNTIF(Input!Q$15:Q$20,A172)</f>
        <v>0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35">
      <c r="A173" s="19">
        <v>172</v>
      </c>
      <c r="B173" s="2">
        <f>COUNTIF(Input!B$3:B$10,A173)+COUNTIF(Input!E$3:E$10,A173)+COUNTIF(Input!H$3:H$10,A173)+COUNTIF(Input!K$3:K$10,A173)+COUNTIF(Input!N$3:N$10,A173)+COUNTIF(Input!Q$3:Q$10,A173)+COUNTIF(Input!B$15:B$20,A173)+COUNTIF(Input!E$15:E$20,A173)+COUNTIF(Input!H$15:H$20,A173)+COUNTIF(Input!K$15:K$20,A173)+COUNTIF(Input!N$15:N$20,A173)+COUNTIF(Input!Q$15:Q$20,A173)</f>
        <v>0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35">
      <c r="A174" s="19">
        <v>173</v>
      </c>
      <c r="B174" s="2">
        <f>COUNTIF(Input!B$3:B$10,A174)+COUNTIF(Input!E$3:E$10,A174)+COUNTIF(Input!H$3:H$10,A174)+COUNTIF(Input!K$3:K$10,A174)+COUNTIF(Input!N$3:N$10,A174)+COUNTIF(Input!Q$3:Q$10,A174)+COUNTIF(Input!B$15:B$20,A174)+COUNTIF(Input!E$15:E$20,A174)+COUNTIF(Input!H$15:H$20,A174)+COUNTIF(Input!K$15:K$20,A174)+COUNTIF(Input!N$15:N$20,A174)+COUNTIF(Input!Q$15:Q$20,A174)</f>
        <v>0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35">
      <c r="A175" s="19">
        <v>174</v>
      </c>
      <c r="B175" s="2">
        <f>COUNTIF(Input!B$3:B$10,A175)+COUNTIF(Input!E$3:E$10,A175)+COUNTIF(Input!H$3:H$10,A175)+COUNTIF(Input!K$3:K$10,A175)+COUNTIF(Input!N$3:N$10,A175)+COUNTIF(Input!Q$3:Q$10,A175)+COUNTIF(Input!B$15:B$20,A175)+COUNTIF(Input!E$15:E$20,A175)+COUNTIF(Input!H$15:H$20,A175)+COUNTIF(Input!K$15:K$20,A175)+COUNTIF(Input!N$15:N$20,A175)+COUNTIF(Input!Q$15:Q$20,A175)</f>
        <v>0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35">
      <c r="A176" s="19">
        <v>175</v>
      </c>
      <c r="B176" s="2">
        <f>COUNTIF(Input!B$3:B$10,A176)+COUNTIF(Input!E$3:E$10,A176)+COUNTIF(Input!H$3:H$10,A176)+COUNTIF(Input!K$3:K$10,A176)+COUNTIF(Input!N$3:N$10,A176)+COUNTIF(Input!Q$3:Q$10,A176)+COUNTIF(Input!B$15:B$20,A176)+COUNTIF(Input!E$15:E$20,A176)+COUNTIF(Input!H$15:H$20,A176)+COUNTIF(Input!K$15:K$20,A176)+COUNTIF(Input!N$15:N$20,A176)+COUNTIF(Input!Q$15:Q$20,A176)</f>
        <v>0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35">
      <c r="A177" s="19">
        <v>176</v>
      </c>
      <c r="B177" s="2">
        <f>COUNTIF(Input!B$3:B$10,A177)+COUNTIF(Input!E$3:E$10,A177)+COUNTIF(Input!H$3:H$10,A177)+COUNTIF(Input!K$3:K$10,A177)+COUNTIF(Input!N$3:N$10,A177)+COUNTIF(Input!Q$3:Q$10,A177)+COUNTIF(Input!B$15:B$20,A177)+COUNTIF(Input!E$15:E$20,A177)+COUNTIF(Input!H$15:H$20,A177)+COUNTIF(Input!K$15:K$20,A177)+COUNTIF(Input!N$15:N$20,A177)+COUNTIF(Input!Q$15:Q$20,A177)</f>
        <v>0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35">
      <c r="A178" s="19">
        <v>177</v>
      </c>
      <c r="B178" s="2">
        <f>COUNTIF(Input!B$3:B$10,A178)+COUNTIF(Input!E$3:E$10,A178)+COUNTIF(Input!H$3:H$10,A178)+COUNTIF(Input!K$3:K$10,A178)+COUNTIF(Input!N$3:N$10,A178)+COUNTIF(Input!Q$3:Q$10,A178)+COUNTIF(Input!B$15:B$20,A178)+COUNTIF(Input!E$15:E$20,A178)+COUNTIF(Input!H$15:H$20,A178)+COUNTIF(Input!K$15:K$20,A178)+COUNTIF(Input!N$15:N$20,A178)+COUNTIF(Input!Q$15:Q$20,A178)</f>
        <v>0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35">
      <c r="A179" s="19">
        <v>178</v>
      </c>
      <c r="B179" s="2">
        <f>COUNTIF(Input!B$3:B$10,A179)+COUNTIF(Input!E$3:E$10,A179)+COUNTIF(Input!H$3:H$10,A179)+COUNTIF(Input!K$3:K$10,A179)+COUNTIF(Input!N$3:N$10,A179)+COUNTIF(Input!Q$3:Q$10,A179)+COUNTIF(Input!B$15:B$20,A179)+COUNTIF(Input!E$15:E$20,A179)+COUNTIF(Input!H$15:H$20,A179)+COUNTIF(Input!K$15:K$20,A179)+COUNTIF(Input!N$15:N$20,A179)+COUNTIF(Input!Q$15:Q$20,A179)</f>
        <v>0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35">
      <c r="A180" s="19">
        <v>179</v>
      </c>
      <c r="B180" s="2">
        <f>COUNTIF(Input!B$3:B$10,A180)+COUNTIF(Input!E$3:E$10,A180)+COUNTIF(Input!H$3:H$10,A180)+COUNTIF(Input!K$3:K$10,A180)+COUNTIF(Input!N$3:N$10,A180)+COUNTIF(Input!Q$3:Q$10,A180)+COUNTIF(Input!B$15:B$20,A180)+COUNTIF(Input!E$15:E$20,A180)+COUNTIF(Input!H$15:H$20,A180)+COUNTIF(Input!K$15:K$20,A180)+COUNTIF(Input!N$15:N$20,A180)+COUNTIF(Input!Q$15:Q$20,A180)</f>
        <v>0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35">
      <c r="A181" s="19">
        <v>180</v>
      </c>
      <c r="B181" s="2">
        <f>COUNTIF(Input!B$3:B$10,A181)+COUNTIF(Input!E$3:E$10,A181)+COUNTIF(Input!H$3:H$10,A181)+COUNTIF(Input!K$3:K$10,A181)+COUNTIF(Input!N$3:N$10,A181)+COUNTIF(Input!Q$3:Q$10,A181)+COUNTIF(Input!B$15:B$20,A181)+COUNTIF(Input!E$15:E$20,A181)+COUNTIF(Input!H$15:H$20,A181)+COUNTIF(Input!K$15:K$20,A181)+COUNTIF(Input!N$15:N$20,A181)+COUNTIF(Input!Q$15:Q$20,A181)</f>
        <v>0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35">
      <c r="A182" s="19">
        <v>181</v>
      </c>
      <c r="B182" s="2">
        <f>COUNTIF(Input!B$3:B$10,A182)+COUNTIF(Input!E$3:E$10,A182)+COUNTIF(Input!H$3:H$10,A182)+COUNTIF(Input!K$3:K$10,A182)+COUNTIF(Input!N$3:N$10,A182)+COUNTIF(Input!Q$3:Q$10,A182)+COUNTIF(Input!B$15:B$20,A182)+COUNTIF(Input!E$15:E$20,A182)+COUNTIF(Input!H$15:H$20,A182)+COUNTIF(Input!K$15:K$20,A182)+COUNTIF(Input!N$15:N$20,A182)+COUNTIF(Input!Q$15:Q$20,A182)</f>
        <v>0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35">
      <c r="A183" s="19">
        <v>182</v>
      </c>
      <c r="B183" s="2">
        <f>COUNTIF(Input!B$3:B$10,A183)+COUNTIF(Input!E$3:E$10,A183)+COUNTIF(Input!H$3:H$10,A183)+COUNTIF(Input!K$3:K$10,A183)+COUNTIF(Input!N$3:N$10,A183)+COUNTIF(Input!Q$3:Q$10,A183)+COUNTIF(Input!B$15:B$20,A183)+COUNTIF(Input!E$15:E$20,A183)+COUNTIF(Input!H$15:H$20,A183)+COUNTIF(Input!K$15:K$20,A183)+COUNTIF(Input!N$15:N$20,A183)+COUNTIF(Input!Q$15:Q$20,A183)</f>
        <v>0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35">
      <c r="A184" s="19">
        <v>183</v>
      </c>
      <c r="B184" s="2">
        <f>COUNTIF(Input!B$3:B$10,A184)+COUNTIF(Input!E$3:E$10,A184)+COUNTIF(Input!H$3:H$10,A184)+COUNTIF(Input!K$3:K$10,A184)+COUNTIF(Input!N$3:N$10,A184)+COUNTIF(Input!Q$3:Q$10,A184)+COUNTIF(Input!B$15:B$20,A184)+COUNTIF(Input!E$15:E$20,A184)+COUNTIF(Input!H$15:H$20,A184)+COUNTIF(Input!K$15:K$20,A184)+COUNTIF(Input!N$15:N$20,A184)+COUNTIF(Input!Q$15:Q$20,A184)</f>
        <v>0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35">
      <c r="A185" s="19">
        <v>184</v>
      </c>
      <c r="B185" s="2">
        <f>COUNTIF(Input!B$3:B$10,A185)+COUNTIF(Input!E$3:E$10,A185)+COUNTIF(Input!H$3:H$10,A185)+COUNTIF(Input!K$3:K$10,A185)+COUNTIF(Input!N$3:N$10,A185)+COUNTIF(Input!Q$3:Q$10,A185)+COUNTIF(Input!B$15:B$20,A185)+COUNTIF(Input!E$15:E$20,A185)+COUNTIF(Input!H$15:H$20,A185)+COUNTIF(Input!K$15:K$20,A185)+COUNTIF(Input!N$15:N$20,A185)+COUNTIF(Input!Q$15:Q$20,A185)</f>
        <v>0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35">
      <c r="A186" s="19">
        <v>185</v>
      </c>
      <c r="B186" s="2">
        <f>COUNTIF(Input!B$3:B$10,A186)+COUNTIF(Input!E$3:E$10,A186)+COUNTIF(Input!H$3:H$10,A186)+COUNTIF(Input!K$3:K$10,A186)+COUNTIF(Input!N$3:N$10,A186)+COUNTIF(Input!Q$3:Q$10,A186)+COUNTIF(Input!B$15:B$20,A186)+COUNTIF(Input!E$15:E$20,A186)+COUNTIF(Input!H$15:H$20,A186)+COUNTIF(Input!K$15:K$20,A186)+COUNTIF(Input!N$15:N$20,A186)+COUNTIF(Input!Q$15:Q$20,A186)</f>
        <v>0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35">
      <c r="A187" s="19">
        <v>186</v>
      </c>
      <c r="B187" s="2">
        <f>COUNTIF(Input!B$3:B$10,A187)+COUNTIF(Input!E$3:E$10,A187)+COUNTIF(Input!H$3:H$10,A187)+COUNTIF(Input!K$3:K$10,A187)+COUNTIF(Input!N$3:N$10,A187)+COUNTIF(Input!Q$3:Q$10,A187)+COUNTIF(Input!B$15:B$20,A187)+COUNTIF(Input!E$15:E$20,A187)+COUNTIF(Input!H$15:H$20,A187)+COUNTIF(Input!K$15:K$20,A187)+COUNTIF(Input!N$15:N$20,A187)+COUNTIF(Input!Q$15:Q$20,A187)</f>
        <v>0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35">
      <c r="A188" s="19">
        <v>187</v>
      </c>
      <c r="B188" s="2">
        <f>COUNTIF(Input!B$3:B$10,A188)+COUNTIF(Input!E$3:E$10,A188)+COUNTIF(Input!H$3:H$10,A188)+COUNTIF(Input!K$3:K$10,A188)+COUNTIF(Input!N$3:N$10,A188)+COUNTIF(Input!Q$3:Q$10,A188)+COUNTIF(Input!B$15:B$20,A188)+COUNTIF(Input!E$15:E$20,A188)+COUNTIF(Input!H$15:H$20,A188)+COUNTIF(Input!K$15:K$20,A188)+COUNTIF(Input!N$15:N$20,A188)+COUNTIF(Input!Q$15:Q$20,A188)</f>
        <v>0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35">
      <c r="A189" s="19">
        <v>188</v>
      </c>
      <c r="B189" s="2">
        <f>COUNTIF(Input!B$3:B$10,A189)+COUNTIF(Input!E$3:E$10,A189)+COUNTIF(Input!H$3:H$10,A189)+COUNTIF(Input!K$3:K$10,A189)+COUNTIF(Input!N$3:N$10,A189)+COUNTIF(Input!Q$3:Q$10,A189)+COUNTIF(Input!B$15:B$20,A189)+COUNTIF(Input!E$15:E$20,A189)+COUNTIF(Input!H$15:H$20,A189)+COUNTIF(Input!K$15:K$20,A189)+COUNTIF(Input!N$15:N$20,A189)+COUNTIF(Input!Q$15:Q$20,A189)</f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3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3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3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3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3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3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3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3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3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3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3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3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3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3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3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3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3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3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3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3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3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3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3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3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3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3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3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3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3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3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3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3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3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3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3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3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3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3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3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3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3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3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3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3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3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3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3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3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3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3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3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3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3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3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3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3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3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3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3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3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3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3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3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3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3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3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3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3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3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3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3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3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3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3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3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3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3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3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3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3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3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3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3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3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3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3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3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3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3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3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3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3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3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3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3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3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3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3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3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3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3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3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3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3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3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3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3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3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3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3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3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3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3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3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3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3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3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3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3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3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3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3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3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3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3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3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3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3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3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3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3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3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3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3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3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3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3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3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3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3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3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3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3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3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3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3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3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3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3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3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3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3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3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3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3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3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3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3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3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3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3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3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3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3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3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3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3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3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3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3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3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3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3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3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3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3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3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3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3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3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3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3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3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3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3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3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3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3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3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3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3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3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3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3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3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3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3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3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3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3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3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3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3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3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3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3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3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3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3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3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3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3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3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3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3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3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3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3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3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3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3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3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3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3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3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3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3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3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3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3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3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3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3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3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3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3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3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3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3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3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3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3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3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3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3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3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3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3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3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3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3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3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3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3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3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3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3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3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3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3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3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3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4.5" x14ac:dyDescent="0.35"/>
  <cols>
    <col min="1" max="1" width="12.54296875" customWidth="1"/>
    <col min="2" max="2" width="11.1796875" style="2" customWidth="1"/>
    <col min="3" max="3" width="9.1796875" style="2"/>
    <col min="4" max="4" width="10.81640625" style="2" customWidth="1"/>
    <col min="5" max="5" width="9.1796875" style="2"/>
    <col min="6" max="6" width="10.1796875" customWidth="1"/>
  </cols>
  <sheetData>
    <row r="1" spans="1:7" x14ac:dyDescent="0.35">
      <c r="B1" s="133" t="s">
        <v>97</v>
      </c>
      <c r="C1" s="134"/>
      <c r="D1" s="133" t="s">
        <v>98</v>
      </c>
      <c r="E1" s="134"/>
      <c r="F1" s="78"/>
    </row>
    <row r="2" spans="1:7" ht="30" customHeight="1" x14ac:dyDescent="0.35">
      <c r="B2" s="75" t="s">
        <v>99</v>
      </c>
      <c r="C2" s="76" t="s">
        <v>86</v>
      </c>
      <c r="D2" s="75" t="s">
        <v>99</v>
      </c>
      <c r="E2" s="76" t="s">
        <v>86</v>
      </c>
      <c r="F2" s="79" t="s">
        <v>100</v>
      </c>
      <c r="G2" s="74" t="s">
        <v>101</v>
      </c>
    </row>
    <row r="3" spans="1:7" x14ac:dyDescent="0.35">
      <c r="A3" t="s">
        <v>1</v>
      </c>
      <c r="B3" s="77">
        <v>50</v>
      </c>
      <c r="C3" s="76">
        <v>1</v>
      </c>
      <c r="D3" s="77">
        <v>30</v>
      </c>
      <c r="E3" s="76">
        <v>2</v>
      </c>
      <c r="F3" s="80">
        <v>3</v>
      </c>
      <c r="G3" s="2">
        <v>5.5</v>
      </c>
    </row>
    <row r="4" spans="1:7" x14ac:dyDescent="0.35">
      <c r="A4" t="s">
        <v>4</v>
      </c>
      <c r="B4" s="77">
        <v>75</v>
      </c>
      <c r="C4" s="76">
        <v>2</v>
      </c>
      <c r="D4" s="77">
        <v>20</v>
      </c>
      <c r="E4" s="76">
        <v>1</v>
      </c>
      <c r="F4" s="80">
        <v>3</v>
      </c>
      <c r="G4" s="2">
        <v>5.5</v>
      </c>
    </row>
    <row r="5" spans="1:7" x14ac:dyDescent="0.35">
      <c r="A5" t="s">
        <v>8</v>
      </c>
      <c r="B5" s="77">
        <v>100</v>
      </c>
      <c r="C5" s="76">
        <v>3.5</v>
      </c>
      <c r="D5" s="77">
        <v>40</v>
      </c>
      <c r="E5" s="76">
        <v>3</v>
      </c>
      <c r="F5" s="80">
        <v>6.5</v>
      </c>
      <c r="G5" s="2">
        <v>4</v>
      </c>
    </row>
    <row r="6" spans="1:7" x14ac:dyDescent="0.35">
      <c r="A6" t="s">
        <v>5</v>
      </c>
      <c r="B6" s="77">
        <v>100</v>
      </c>
      <c r="C6" s="76">
        <v>3.5</v>
      </c>
      <c r="D6" s="77">
        <v>50</v>
      </c>
      <c r="E6" s="76">
        <v>4</v>
      </c>
      <c r="F6" s="80">
        <v>7.5</v>
      </c>
      <c r="G6" s="2">
        <v>3</v>
      </c>
    </row>
    <row r="7" spans="1:7" x14ac:dyDescent="0.35">
      <c r="A7" t="s">
        <v>9</v>
      </c>
      <c r="B7" s="77">
        <v>200</v>
      </c>
      <c r="C7" s="76">
        <v>5</v>
      </c>
      <c r="D7" s="77">
        <v>60</v>
      </c>
      <c r="E7" s="76">
        <v>5</v>
      </c>
      <c r="F7" s="80">
        <v>10</v>
      </c>
      <c r="G7" s="2">
        <v>2</v>
      </c>
    </row>
    <row r="8" spans="1:7" x14ac:dyDescent="0.35">
      <c r="A8" t="s">
        <v>2</v>
      </c>
      <c r="B8" s="77">
        <v>250</v>
      </c>
      <c r="C8" s="76">
        <v>6</v>
      </c>
      <c r="D8" s="77">
        <v>70</v>
      </c>
      <c r="E8" s="76">
        <v>6</v>
      </c>
      <c r="F8" s="80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cp:lastPrinted>2025-01-26T13:46:40Z</cp:lastPrinted>
  <dcterms:created xsi:type="dcterms:W3CDTF">2014-01-14T08:53:28Z</dcterms:created>
  <dcterms:modified xsi:type="dcterms:W3CDTF">2025-03-24T12:40:49Z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2024-10-10T07:09:32Z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517a07b2-7072-4f32-bfc4-91e58631463e</vt:lpwstr>
  </property>
  <property fmtid="{D5CDD505-2E9C-101B-9397-08002B2CF9AE}" pid="8" name="MSIP_Label_38f1469a-2c2a-4aee-b92b-090d4c5468ff_ContentBits">
    <vt:lpwstr>0</vt:lpwstr>
  </property>
</Properties>
</file>